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www\"/>
    </mc:Choice>
  </mc:AlternateContent>
  <bookViews>
    <workbookView xWindow="120" yWindow="180" windowWidth="17490" windowHeight="10950" activeTab="1"/>
  </bookViews>
  <sheets>
    <sheet name="стр.1_4" sheetId="4" r:id="rId1"/>
    <sheet name="стр.5_6" sheetId="5" r:id="rId2"/>
  </sheets>
  <definedNames>
    <definedName name="TABLE" localSheetId="0">стр.1_4!#REF!</definedName>
    <definedName name="TABLE" localSheetId="1">стр.5_6!#REF!</definedName>
    <definedName name="TABLE_2" localSheetId="0">стр.1_4!#REF!</definedName>
    <definedName name="TABLE_2" localSheetId="1">стр.5_6!#REF!</definedName>
    <definedName name="_xlnm.Print_Titles" localSheetId="0">стр.1_4!$26:$29</definedName>
    <definedName name="_xlnm.Print_Titles" localSheetId="1">стр.5_6!$3:$6</definedName>
    <definedName name="_xlnm.Print_Area" localSheetId="0">стр.1_4!$A$1:$FE$123</definedName>
    <definedName name="_xlnm.Print_Area" localSheetId="1">стр.5_6!$A$1:$FO$49</definedName>
  </definedNames>
  <calcPr calcId="162913"/>
</workbook>
</file>

<file path=xl/calcChain.xml><?xml version="1.0" encoding="utf-8"?>
<calcChain xmlns="http://schemas.openxmlformats.org/spreadsheetml/2006/main">
  <c r="DF105" i="4" l="1"/>
  <c r="EF62" i="4"/>
  <c r="EF107" i="4"/>
  <c r="EF104" i="4"/>
  <c r="EF102" i="4"/>
  <c r="DS104" i="4"/>
  <c r="EF80" i="4"/>
  <c r="EF78" i="4" s="1"/>
  <c r="DS80" i="4"/>
  <c r="DS78" i="4" s="1"/>
  <c r="DS62" i="4"/>
  <c r="EF105" i="4"/>
  <c r="DS105" i="4"/>
  <c r="EF103" i="4"/>
  <c r="EF98" i="4" s="1"/>
  <c r="DS103" i="4"/>
  <c r="DS98" i="4" s="1"/>
  <c r="EF48" i="4"/>
  <c r="EF47" i="4" s="1"/>
  <c r="DS48" i="4"/>
  <c r="DS47" i="4" s="1"/>
  <c r="EF37" i="4"/>
  <c r="EF36" i="4" s="1"/>
  <c r="EF32" i="4" s="1"/>
  <c r="DS37" i="4"/>
  <c r="DS36" i="4" s="1"/>
  <c r="DS32" i="4" s="1"/>
  <c r="DF81" i="4"/>
  <c r="DF78" i="4" s="1"/>
  <c r="DF63" i="4"/>
  <c r="DF60" i="4"/>
  <c r="DF59" i="4" s="1"/>
  <c r="DF104" i="4"/>
  <c r="DF99" i="4"/>
  <c r="DF98" i="4" s="1"/>
  <c r="DF102" i="4"/>
  <c r="DF113" i="4"/>
  <c r="DF80" i="4"/>
  <c r="DF62" i="4"/>
  <c r="DF95" i="4"/>
  <c r="DF48" i="4"/>
  <c r="DF37" i="4"/>
  <c r="DF36" i="4"/>
  <c r="DF47" i="4"/>
  <c r="EF63" i="4"/>
  <c r="DS63" i="4"/>
  <c r="DS89" i="4"/>
  <c r="DS86" i="4" s="1"/>
  <c r="DF86" i="4"/>
  <c r="DF68" i="4"/>
  <c r="DF64" i="4"/>
  <c r="DF115" i="4"/>
  <c r="DS115" i="4"/>
  <c r="EF115" i="4"/>
  <c r="EF89" i="4"/>
  <c r="EF86" i="4" s="1"/>
  <c r="DS95" i="4"/>
  <c r="EF95" i="4"/>
  <c r="DS84" i="4"/>
  <c r="DS83" i="4"/>
  <c r="DS82" i="4" s="1"/>
  <c r="EF84" i="4"/>
  <c r="EF83" i="4"/>
  <c r="EF82" i="4" s="1"/>
  <c r="DF84" i="4"/>
  <c r="DF83" i="4" s="1"/>
  <c r="DF82" i="4" s="1"/>
  <c r="DS68" i="4"/>
  <c r="EF68" i="4"/>
  <c r="EF64" i="4"/>
  <c r="DS64" i="4"/>
  <c r="EF60" i="4"/>
  <c r="EF59" i="4" s="1"/>
  <c r="DF55" i="4"/>
  <c r="EF39" i="4"/>
  <c r="DS39" i="4"/>
  <c r="DF39" i="4"/>
  <c r="EF42" i="4"/>
  <c r="DS42" i="4"/>
  <c r="DF42" i="4"/>
  <c r="EF33" i="4"/>
  <c r="DS33" i="4"/>
  <c r="DS60" i="4" l="1"/>
  <c r="DS59" i="4" s="1"/>
  <c r="DF32" i="4"/>
  <c r="EP7" i="5"/>
  <c r="EF93" i="4"/>
  <c r="EF58" i="4" s="1"/>
  <c r="DF93" i="4"/>
  <c r="DF58" i="4" s="1"/>
  <c r="DP7" i="5"/>
  <c r="EC7" i="5"/>
  <c r="DS93" i="4"/>
  <c r="DS58" i="4" s="1"/>
  <c r="DP31" i="5" l="1"/>
  <c r="DP28" i="5"/>
  <c r="EC28" i="5"/>
  <c r="EC33" i="5"/>
  <c r="EP34" i="5"/>
  <c r="EP28" i="5"/>
</calcChain>
</file>

<file path=xl/sharedStrings.xml><?xml version="1.0" encoding="utf-8"?>
<sst xmlns="http://schemas.openxmlformats.org/spreadsheetml/2006/main" count="554" uniqueCount="313">
  <si>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</si>
  <si>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</si>
  <si>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  <charset val="204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</si>
  <si>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  <charset val="204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</si>
  <si>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</si>
  <si>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</si>
  <si>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</si>
  <si>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</si>
  <si>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</si>
  <si>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</si>
  <si>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</si>
  <si>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</si>
  <si>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</si>
  <si>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</si>
  <si>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</si>
  <si>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</si>
  <si>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</si>
  <si>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</si>
  <si>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</si>
  <si>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</si>
  <si>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</si>
  <si>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</si>
  <si>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</si>
  <si>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</si>
  <si>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</si>
  <si>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</si>
  <si>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</si>
  <si>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</si>
  <si>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</si>
  <si>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</si>
  <si>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  <charset val="204"/>
      </rPr>
      <t>1</t>
    </r>
    <r>
      <rPr>
        <b/>
        <sz val="9"/>
        <rFont val="Times New Roman"/>
        <family val="1"/>
        <charset val="204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</si>
  <si>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</si>
  <si>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</si>
  <si>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</si>
  <si>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</si>
  <si>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</si>
  <si>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</si>
  <si>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</si>
  <si>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</si>
  <si>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</si>
  <si>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</si>
  <si>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</si>
  <si>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</si>
  <si>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  <charset val="204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</si>
  <si>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</si>
  <si>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  <charset val="204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</si>
  <si>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</si>
  <si>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</si>
  <si>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  <charset val="204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</si>
  <si>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</si>
  <si>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</si>
  <si>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</si>
  <si>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</si>
  <si>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</si>
  <si>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</si>
  <si>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</si>
  <si>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</si>
  <si>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</si>
  <si>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</si>
  <si>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</si>
  <si>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</si>
  <si>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</si>
  <si>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</si>
  <si>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</si>
  <si>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</si>
  <si>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</si>
  <si>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</si>
  <si>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</si>
  <si>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</si>
  <si>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</si>
  <si>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</si>
  <si>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1510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</si>
  <si>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</si>
  <si>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</si>
  <si>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  <charset val="204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</si>
  <si>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</si>
  <si>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</si>
  <si>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</si>
  <si>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</si>
  <si>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</si>
  <si>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</si>
  <si>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</si>
  <si>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</si>
  <si>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</si>
  <si>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</si>
  <si>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</si>
  <si>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</si>
  <si>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</si>
  <si>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</si>
  <si>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2130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</si>
  <si>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</si>
  <si>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</si>
  <si>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</si>
  <si>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2141</t>
  </si>
  <si>
    <t>2142</t>
  </si>
  <si>
    <t>131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</si>
  <si>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</si>
  <si>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</si>
  <si>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</si>
  <si>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</si>
  <si>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</si>
  <si>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</si>
  <si>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</si>
  <si>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</si>
  <si>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</si>
  <si>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</si>
  <si>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</si>
  <si>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</si>
  <si>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</si>
  <si>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</si>
  <si>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</si>
  <si>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</si>
  <si>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</si>
  <si>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</si>
  <si>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</si>
  <si>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</si>
  <si>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</si>
  <si>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  <charset val="204"/>
      </rPr>
      <t>7</t>
    </r>
  </si>
  <si>
    <t>2600</t>
  </si>
  <si>
    <t>2610</t>
  </si>
  <si>
    <t>закупку товаров, работ, услуг в целях капитального ремонта государственного (муниципального) имущества</t>
  </si>
  <si>
    <t>243</t>
  </si>
  <si>
    <t>прочую закупку товаров, работ и услуг, всего</t>
  </si>
  <si>
    <t>244</t>
  </si>
  <si>
    <t>из них: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</si>
  <si>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  <charset val="204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</si>
  <si>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</si>
  <si>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</si>
  <si>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  <charset val="204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</si>
  <si>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</si>
  <si>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  <charset val="204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</si>
  <si>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</si>
  <si>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</si>
  <si>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  <charset val="204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</si>
  <si>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  <charset val="204"/>
      </rPr>
      <t>9</t>
    </r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</si>
  <si>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</si>
  <si>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</si>
  <si>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</si>
  <si>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</si>
  <si>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</si>
  <si>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</si>
  <si>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</si>
  <si>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</si>
  <si>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</si>
  <si>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</si>
  <si>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  <charset val="204"/>
      </rPr>
      <t>10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</si>
  <si>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  <charset val="204"/>
      </rPr>
      <t>11</t>
    </r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</si>
  <si>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</si>
  <si>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</si>
  <si>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</si>
  <si>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  <charset val="204"/>
      </rPr>
      <t>12</t>
    </r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</si>
  <si>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</si>
  <si>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</si>
  <si>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  <charset val="204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</si>
  <si>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</si>
  <si>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</si>
  <si>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</si>
  <si>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</si>
  <si>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  <charset val="204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</si>
  <si>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  <charset val="204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</si>
  <si>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</si>
  <si>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</si>
  <si>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</si>
  <si>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</si>
  <si>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</si>
  <si>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</si>
  <si>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</si>
  <si>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  <charset val="204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</si>
  <si>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</si>
  <si>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</si>
  <si>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</si>
  <si>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</si>
  <si>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</si>
  <si>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</si>
  <si>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</si>
  <si>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</si>
  <si>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</si>
  <si>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  <charset val="204"/>
      </rPr>
      <t>15</t>
    </r>
  </si>
  <si>
    <t>26430</t>
  </si>
  <si>
    <t>1.4.4</t>
  </si>
  <si>
    <t>26440</t>
  </si>
  <si>
    <t>1.4.4.1</t>
  </si>
  <si>
    <t>26441</t>
  </si>
  <si>
    <t>1.4.4.2</t>
  </si>
  <si>
    <t>26442</t>
  </si>
  <si>
    <t>за счет прочих источников финансового обеспечения</t>
  </si>
  <si>
    <t>в соответствии с Федеральным законом № 223-ФЗ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</si>
  <si>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  <charset val="204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</si>
  <si>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</si>
  <si>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</si>
  <si>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</si>
  <si>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</si>
  <si>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</si>
  <si>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</si>
  <si>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</si>
  <si>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</si>
  <si>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</si>
  <si>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</si>
  <si>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</si>
  <si>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</si>
  <si>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21</t>
  </si>
  <si>
    <t>22</t>
  </si>
  <si>
    <t>200</t>
  </si>
  <si>
    <t>210</t>
  </si>
  <si>
    <t>211</t>
  </si>
  <si>
    <t>213</t>
  </si>
  <si>
    <t>291</t>
  </si>
  <si>
    <t>220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</si>
  <si>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</si>
  <si>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</si>
  <si>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</si>
  <si>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</si>
  <si>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</si>
  <si>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</si>
  <si>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</si>
  <si>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223</t>
  </si>
  <si>
    <t>225</t>
  </si>
  <si>
    <t>226</t>
  </si>
  <si>
    <t>227</t>
  </si>
  <si>
    <t>346</t>
  </si>
  <si>
    <t>349</t>
  </si>
  <si>
    <t>221</t>
  </si>
  <si>
    <t>директор</t>
  </si>
  <si>
    <t>главный бухгалтер</t>
  </si>
  <si>
    <t xml:space="preserve">доходы от оказания платных услуг (работ) потребителям соответствующих услуг (работ)
</t>
  </si>
  <si>
    <t xml:space="preserve">доходы от операционной  аренды
</t>
  </si>
  <si>
    <t>121</t>
  </si>
  <si>
    <t>1410</t>
  </si>
  <si>
    <t>пожертвования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</si>
  <si>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</si>
  <si>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152</t>
  </si>
  <si>
    <t>отдел образования Администрации Егорлыкского района</t>
  </si>
  <si>
    <t>907</t>
  </si>
  <si>
    <t>610901001</t>
  </si>
  <si>
    <t>2111</t>
  </si>
  <si>
    <t>в том числе:
субсидии на финансовое обеспечение выполнения муниципального задания</t>
  </si>
  <si>
    <t>в том числе:
за счет субсидии на финансовое обеспечение выполнения муниципального задания</t>
  </si>
  <si>
    <t xml:space="preserve">
за счет субсидии на финансовое обеспечение выполнения муниципального задания</t>
  </si>
  <si>
    <t>2112</t>
  </si>
  <si>
    <t>в том числе:
за счет собственных доходов учреждения</t>
  </si>
  <si>
    <t xml:space="preserve">
за счет субсидии на иные цели</t>
  </si>
  <si>
    <t>2121</t>
  </si>
  <si>
    <t>266</t>
  </si>
  <si>
    <t>2122</t>
  </si>
  <si>
    <t>2113</t>
  </si>
  <si>
    <t>2123</t>
  </si>
  <si>
    <t>212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</si>
  <si>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</si>
  <si>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</si>
  <si>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</si>
  <si>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</si>
  <si>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</si>
  <si>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</si>
  <si>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</si>
  <si>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</si>
  <si>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</si>
  <si>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2143</t>
  </si>
  <si>
    <t>2212</t>
  </si>
  <si>
    <t>264</t>
  </si>
  <si>
    <t>2331</t>
  </si>
  <si>
    <t>292</t>
  </si>
  <si>
    <t>2332</t>
  </si>
  <si>
    <t xml:space="preserve">в том числе:
</t>
  </si>
  <si>
    <t>2611</t>
  </si>
  <si>
    <t>222</t>
  </si>
  <si>
    <t>транспортные услуги</t>
  </si>
  <si>
    <t xml:space="preserve">увеличение стоимости лекарственных препаратов и материалов, применяемых в медицинских целях       </t>
  </si>
  <si>
    <t>341</t>
  </si>
  <si>
    <t>342</t>
  </si>
  <si>
    <t>343</t>
  </si>
  <si>
    <t>344</t>
  </si>
  <si>
    <t xml:space="preserve">увеличение стоимости продуктов питания      </t>
  </si>
  <si>
    <t xml:space="preserve">увеличение стоимости горюче-смазочных материалов       </t>
  </si>
  <si>
    <t xml:space="preserve">увеличение стоимости строительных материалов        </t>
  </si>
  <si>
    <t>345</t>
  </si>
  <si>
    <t xml:space="preserve">увеличение стоимости мягкого инвентаря            </t>
  </si>
  <si>
    <t>293</t>
  </si>
  <si>
    <t>189</t>
  </si>
  <si>
    <t>Директор МБОУ Луначарской СОШ № 8</t>
  </si>
  <si>
    <t>Орехова Т.В.</t>
  </si>
  <si>
    <t>МБОУ Луначарская СОШ № 8</t>
  </si>
  <si>
    <t>6109011019</t>
  </si>
  <si>
    <t>310</t>
  </si>
  <si>
    <t>увеличение стоимости основных средств</t>
  </si>
  <si>
    <t>Корсун Л.А.</t>
  </si>
  <si>
    <t>Х4686</t>
  </si>
  <si>
    <t>целевые субсидии</t>
  </si>
  <si>
    <t>субсидии на осуществление капитальных вложений</t>
  </si>
  <si>
    <t>1420</t>
  </si>
  <si>
    <t>1430</t>
  </si>
  <si>
    <t>2640</t>
  </si>
  <si>
    <t>Код по бюджетной классификации Российской Федерации 10.1</t>
  </si>
  <si>
    <t>4.1</t>
  </si>
  <si>
    <t>1.3.1</t>
  </si>
  <si>
    <t>26310</t>
  </si>
  <si>
    <t>из них "10.1":</t>
  </si>
  <si>
    <t>26310.1</t>
  </si>
  <si>
    <t>1.3.2</t>
  </si>
  <si>
    <t>26320</t>
  </si>
  <si>
    <t>26421.1</t>
  </si>
  <si>
    <t>26430.1</t>
  </si>
  <si>
    <t>23</t>
  </si>
  <si>
    <t>8-929-819-04-31</t>
  </si>
  <si>
    <t>из них "10.2":</t>
  </si>
  <si>
    <t>26310.2</t>
  </si>
  <si>
    <t>26421.2</t>
  </si>
  <si>
    <t>26430.2</t>
  </si>
  <si>
    <t>247</t>
  </si>
  <si>
    <t>10</t>
  </si>
  <si>
    <t>января</t>
  </si>
  <si>
    <t>24</t>
  </si>
  <si>
    <t>01</t>
  </si>
  <si>
    <t>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</si>
</sst>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yr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rgb="FF0000FF"/>
      <name val="Times New Roman"/>
      <family val="1"/>
      <charset val="204"/>
    </font>
    <font>
      <i/>
      <sz val="10"/>
      <color rgb="FF0000FF"/>
      <name val="Arial Cyr"/>
      <charset val="204"/>
    </font>
    <font>
      <i/>
      <sz val="7"/>
      <color rgb="FF0000FF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  <font>
      <b/>
      <i/>
      <sz val="8"/>
      <color rgb="FF0000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9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 horizontal="left"/>
    </xf>
    <xf numFmtId="49" fontId="10" fillId="0" borderId="6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11" fillId="0" borderId="0" xfId="0" applyFont="1"/>
    <xf numFmtId="49" fontId="10" fillId="0" borderId="3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" fontId="10" fillId="0" borderId="8" xfId="0" applyNumberFormat="1" applyFont="1" applyBorder="1" applyAlignment="1">
      <alignment horizontal="center"/>
    </xf>
    <xf numFmtId="4" fontId="10" fillId="0" borderId="9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0" fillId="0" borderId="9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/>
    <xf numFmtId="49" fontId="1" fillId="0" borderId="13" xfId="0" applyNumberFormat="1" applyFont="1" applyBorder="1" applyAlignment="1"/>
    <xf numFmtId="49" fontId="1" fillId="0" borderId="15" xfId="0" applyNumberFormat="1" applyFont="1" applyBorder="1" applyAlignment="1"/>
    <xf numFmtId="49" fontId="1" fillId="0" borderId="16" xfId="0" applyNumberFormat="1" applyFont="1" applyBorder="1" applyAlignment="1"/>
    <xf numFmtId="0" fontId="0" fillId="0" borderId="13" xfId="0" applyFont="1" applyBorder="1" applyAlignment="1"/>
    <xf numFmtId="0" fontId="0" fillId="0" borderId="15" xfId="0" applyFont="1" applyBorder="1" applyAlignment="1"/>
    <xf numFmtId="49" fontId="9" fillId="0" borderId="12" xfId="0" applyNumberFormat="1" applyFont="1" applyBorder="1" applyAlignment="1"/>
    <xf numFmtId="0" fontId="10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4" fontId="10" fillId="0" borderId="8" xfId="0" applyNumberFormat="1" applyFont="1" applyBorder="1" applyAlignment="1">
      <alignment horizontal="center"/>
    </xf>
    <xf numFmtId="4" fontId="10" fillId="0" borderId="9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0" fillId="0" borderId="9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" fillId="2" borderId="3" xfId="0" applyNumberFormat="1" applyFont="1" applyFill="1" applyBorder="1" applyAlignment="1">
      <alignment horizontal="left" indent="3"/>
    </xf>
    <xf numFmtId="0" fontId="1" fillId="2" borderId="2" xfId="0" applyNumberFormat="1" applyFont="1" applyFill="1" applyBorder="1" applyAlignment="1">
      <alignment horizontal="left" indent="3"/>
    </xf>
    <xf numFmtId="49" fontId="1" fillId="2" borderId="6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" fontId="10" fillId="0" borderId="8" xfId="0" applyNumberFormat="1" applyFont="1" applyBorder="1" applyAlignment="1">
      <alignment horizontal="center"/>
    </xf>
    <xf numFmtId="4" fontId="10" fillId="0" borderId="9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left" wrapText="1" indent="3"/>
    </xf>
    <xf numFmtId="0" fontId="1" fillId="0" borderId="9" xfId="0" applyNumberFormat="1" applyFont="1" applyBorder="1" applyAlignment="1">
      <alignment horizontal="left" indent="3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left" wrapText="1" indent="3"/>
    </xf>
    <xf numFmtId="0" fontId="1" fillId="0" borderId="3" xfId="0" applyNumberFormat="1" applyFont="1" applyBorder="1" applyAlignment="1">
      <alignment horizontal="left" indent="3"/>
    </xf>
    <xf numFmtId="0" fontId="1" fillId="0" borderId="2" xfId="0" applyNumberFormat="1" applyFont="1" applyBorder="1" applyAlignment="1">
      <alignment horizontal="left" indent="3"/>
    </xf>
    <xf numFmtId="4" fontId="9" fillId="2" borderId="8" xfId="0" applyNumberFormat="1" applyFont="1" applyFill="1" applyBorder="1" applyAlignment="1">
      <alignment horizontal="center"/>
    </xf>
    <xf numFmtId="4" fontId="9" fillId="2" borderId="9" xfId="0" applyNumberFormat="1" applyFont="1" applyFill="1" applyBorder="1" applyAlignment="1">
      <alignment horizontal="center"/>
    </xf>
    <xf numFmtId="4" fontId="9" fillId="2" borderId="10" xfId="0" applyNumberFormat="1" applyFont="1" applyFill="1" applyBorder="1" applyAlignment="1">
      <alignment horizontal="center"/>
    </xf>
    <xf numFmtId="4" fontId="10" fillId="3" borderId="8" xfId="0" applyNumberFormat="1" applyFont="1" applyFill="1" applyBorder="1" applyAlignment="1">
      <alignment horizontal="center"/>
    </xf>
    <xf numFmtId="4" fontId="10" fillId="3" borderId="9" xfId="0" applyNumberFormat="1" applyFont="1" applyFill="1" applyBorder="1" applyAlignment="1">
      <alignment horizontal="center"/>
    </xf>
    <xf numFmtId="4" fontId="10" fillId="3" borderId="10" xfId="0" applyNumberFormat="1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0" fillId="0" borderId="9" xfId="0" applyNumberFormat="1" applyFont="1" applyBorder="1" applyAlignment="1">
      <alignment horizontal="left"/>
    </xf>
    <xf numFmtId="0" fontId="12" fillId="0" borderId="3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 vertical="top"/>
    </xf>
    <xf numFmtId="0" fontId="3" fillId="0" borderId="3" xfId="0" applyNumberFormat="1" applyFont="1" applyBorder="1" applyAlignment="1">
      <alignment horizontal="center"/>
    </xf>
    <xf numFmtId="0" fontId="12" fillId="0" borderId="3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3" borderId="21" xfId="0" applyNumberFormat="1" applyFont="1" applyFill="1" applyBorder="1" applyAlignment="1">
      <alignment horizontal="center"/>
    </xf>
    <xf numFmtId="49" fontId="10" fillId="3" borderId="9" xfId="0" applyNumberFormat="1" applyFont="1" applyFill="1" applyBorder="1" applyAlignment="1">
      <alignment horizontal="center"/>
    </xf>
    <xf numFmtId="49" fontId="10" fillId="3" borderId="11" xfId="0" applyNumberFormat="1" applyFont="1" applyFill="1" applyBorder="1" applyAlignment="1">
      <alignment horizontal="center"/>
    </xf>
    <xf numFmtId="49" fontId="13" fillId="0" borderId="3" xfId="0" applyNumberFormat="1" applyFont="1" applyFill="1" applyBorder="1" applyAlignment="1">
      <alignment horizontal="left"/>
    </xf>
    <xf numFmtId="49" fontId="10" fillId="0" borderId="3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left"/>
    </xf>
    <xf numFmtId="4" fontId="1" fillId="0" borderId="8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49" fontId="1" fillId="0" borderId="29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left" wrapText="1" indent="1"/>
    </xf>
    <xf numFmtId="0" fontId="1" fillId="0" borderId="9" xfId="0" applyNumberFormat="1" applyFont="1" applyBorder="1" applyAlignment="1">
      <alignment horizontal="left" indent="1"/>
    </xf>
    <xf numFmtId="0" fontId="7" fillId="0" borderId="9" xfId="0" applyNumberFormat="1" applyFont="1" applyBorder="1" applyAlignment="1">
      <alignment horizontal="left"/>
    </xf>
    <xf numFmtId="49" fontId="7" fillId="0" borderId="21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left" indent="2"/>
    </xf>
    <xf numFmtId="0" fontId="1" fillId="0" borderId="30" xfId="0" applyNumberFormat="1" applyFont="1" applyBorder="1" applyAlignment="1">
      <alignment horizontal="left" wrapText="1" indent="2"/>
    </xf>
    <xf numFmtId="49" fontId="1" fillId="0" borderId="30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" fontId="10" fillId="0" borderId="30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left" wrapText="1" indent="1"/>
    </xf>
    <xf numFmtId="0" fontId="1" fillId="0" borderId="3" xfId="0" applyNumberFormat="1" applyFont="1" applyBorder="1" applyAlignment="1">
      <alignment horizontal="left" indent="1"/>
    </xf>
    <xf numFmtId="0" fontId="1" fillId="0" borderId="2" xfId="0" applyNumberFormat="1" applyFont="1" applyBorder="1" applyAlignment="1">
      <alignment horizontal="left" indent="1"/>
    </xf>
    <xf numFmtId="49" fontId="1" fillId="0" borderId="1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4" fontId="10" fillId="0" borderId="15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4" fontId="10" fillId="0" borderId="3" xfId="0" applyNumberFormat="1" applyFont="1" applyBorder="1" applyAlignment="1">
      <alignment horizontal="center"/>
    </xf>
    <xf numFmtId="4" fontId="10" fillId="0" borderId="7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left" indent="2"/>
    </xf>
    <xf numFmtId="49" fontId="1" fillId="0" borderId="1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left" indent="2"/>
    </xf>
    <xf numFmtId="0" fontId="1" fillId="0" borderId="2" xfId="0" applyNumberFormat="1" applyFont="1" applyBorder="1" applyAlignment="1">
      <alignment horizontal="left" indent="2"/>
    </xf>
    <xf numFmtId="4" fontId="10" fillId="0" borderId="23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4" fontId="10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left" indent="3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4" fontId="10" fillId="3" borderId="12" xfId="0" applyNumberFormat="1" applyFont="1" applyFill="1" applyBorder="1" applyAlignment="1">
      <alignment horizontal="center"/>
    </xf>
    <xf numFmtId="4" fontId="10" fillId="3" borderId="13" xfId="0" applyNumberFormat="1" applyFont="1" applyFill="1" applyBorder="1" applyAlignment="1">
      <alignment horizontal="center"/>
    </xf>
    <xf numFmtId="4" fontId="10" fillId="3" borderId="15" xfId="0" applyNumberFormat="1" applyFont="1" applyFill="1" applyBorder="1" applyAlignment="1">
      <alignment horizontal="center"/>
    </xf>
    <xf numFmtId="4" fontId="10" fillId="3" borderId="1" xfId="0" applyNumberFormat="1" applyFont="1" applyFill="1" applyBorder="1" applyAlignment="1">
      <alignment horizontal="center"/>
    </xf>
    <xf numFmtId="4" fontId="10" fillId="3" borderId="3" xfId="0" applyNumberFormat="1" applyFont="1" applyFill="1" applyBorder="1" applyAlignment="1">
      <alignment horizontal="center"/>
    </xf>
    <xf numFmtId="4" fontId="10" fillId="3" borderId="7" xfId="0" applyNumberFormat="1" applyFont="1" applyFill="1" applyBorder="1" applyAlignment="1">
      <alignment horizontal="center"/>
    </xf>
    <xf numFmtId="49" fontId="10" fillId="3" borderId="12" xfId="0" applyNumberFormat="1" applyFont="1" applyFill="1" applyBorder="1" applyAlignment="1">
      <alignment horizontal="center"/>
    </xf>
    <xf numFmtId="49" fontId="10" fillId="3" borderId="13" xfId="0" applyNumberFormat="1" applyFont="1" applyFill="1" applyBorder="1" applyAlignment="1">
      <alignment horizontal="center"/>
    </xf>
    <xf numFmtId="49" fontId="10" fillId="3" borderId="15" xfId="0" applyNumberFormat="1" applyFont="1" applyFill="1" applyBorder="1" applyAlignment="1">
      <alignment horizontal="center"/>
    </xf>
    <xf numFmtId="49" fontId="10" fillId="3" borderId="1" xfId="0" applyNumberFormat="1" applyFont="1" applyFill="1" applyBorder="1" applyAlignment="1">
      <alignment horizontal="center"/>
    </xf>
    <xf numFmtId="49" fontId="10" fillId="3" borderId="3" xfId="0" applyNumberFormat="1" applyFont="1" applyFill="1" applyBorder="1" applyAlignment="1">
      <alignment horizontal="center"/>
    </xf>
    <xf numFmtId="49" fontId="10" fillId="3" borderId="7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 horizontal="left" wrapText="1" indent="3"/>
    </xf>
    <xf numFmtId="4" fontId="14" fillId="0" borderId="8" xfId="0" applyNumberFormat="1" applyFont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left" wrapText="1" indent="2"/>
    </xf>
    <xf numFmtId="0" fontId="1" fillId="0" borderId="9" xfId="0" applyNumberFormat="1" applyFont="1" applyBorder="1" applyAlignment="1">
      <alignment horizontal="left" indent="2"/>
    </xf>
    <xf numFmtId="4" fontId="10" fillId="2" borderId="8" xfId="0" applyNumberFormat="1" applyFont="1" applyFill="1" applyBorder="1" applyAlignment="1">
      <alignment horizontal="center"/>
    </xf>
    <xf numFmtId="4" fontId="10" fillId="2" borderId="9" xfId="0" applyNumberFormat="1" applyFont="1" applyFill="1" applyBorder="1" applyAlignment="1">
      <alignment horizontal="center"/>
    </xf>
    <xf numFmtId="4" fontId="10" fillId="2" borderId="10" xfId="0" applyNumberFormat="1" applyFont="1" applyFill="1" applyBorder="1" applyAlignment="1">
      <alignment horizontal="center"/>
    </xf>
    <xf numFmtId="0" fontId="1" fillId="0" borderId="9" xfId="0" applyNumberFormat="1" applyFont="1" applyBorder="1" applyAlignment="1">
      <alignment horizontal="left" wrapText="1" indent="4"/>
    </xf>
    <xf numFmtId="0" fontId="1" fillId="0" borderId="9" xfId="0" applyNumberFormat="1" applyFont="1" applyBorder="1" applyAlignment="1">
      <alignment horizontal="left" indent="4"/>
    </xf>
    <xf numFmtId="0" fontId="10" fillId="0" borderId="3" xfId="0" applyNumberFormat="1" applyFont="1" applyBorder="1" applyAlignment="1">
      <alignment horizontal="left" indent="4"/>
    </xf>
    <xf numFmtId="0" fontId="10" fillId="0" borderId="2" xfId="0" applyNumberFormat="1" applyFont="1" applyBorder="1" applyAlignment="1">
      <alignment horizontal="left" indent="4"/>
    </xf>
    <xf numFmtId="0" fontId="1" fillId="0" borderId="3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left" indent="4"/>
    </xf>
    <xf numFmtId="49" fontId="10" fillId="0" borderId="12" xfId="0" applyNumberFormat="1" applyFont="1" applyBorder="1" applyAlignment="1">
      <alignment horizontal="center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/>
    </xf>
    <xf numFmtId="4" fontId="1" fillId="0" borderId="30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 horizontal="center" wrapText="1"/>
    </xf>
    <xf numFmtId="0" fontId="10" fillId="0" borderId="3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49" fontId="13" fillId="0" borderId="3" xfId="0" applyNumberFormat="1" applyFont="1" applyBorder="1" applyAlignment="1">
      <alignment horizontal="left"/>
    </xf>
    <xf numFmtId="49" fontId="12" fillId="0" borderId="3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left"/>
    </xf>
    <xf numFmtId="4" fontId="10" fillId="0" borderId="20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2" borderId="8" xfId="0" applyNumberFormat="1" applyFont="1" applyFill="1" applyBorder="1" applyAlignment="1">
      <alignment horizontal="left" wrapText="1" indent="1"/>
    </xf>
    <xf numFmtId="0" fontId="1" fillId="2" borderId="9" xfId="0" applyNumberFormat="1" applyFont="1" applyFill="1" applyBorder="1" applyAlignment="1">
      <alignment horizontal="left" indent="1"/>
    </xf>
    <xf numFmtId="49" fontId="1" fillId="2" borderId="9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21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/>
    <xf numFmtId="49" fontId="1" fillId="0" borderId="13" xfId="0" applyNumberFormat="1" applyFont="1" applyBorder="1" applyAlignment="1"/>
    <xf numFmtId="49" fontId="1" fillId="0" borderId="15" xfId="0" applyNumberFormat="1" applyFont="1" applyBorder="1" applyAlignment="1"/>
    <xf numFmtId="49" fontId="1" fillId="0" borderId="23" xfId="0" applyNumberFormat="1" applyFont="1" applyBorder="1" applyAlignment="1"/>
    <xf numFmtId="49" fontId="1" fillId="0" borderId="0" xfId="0" applyNumberFormat="1" applyFont="1" applyBorder="1" applyAlignment="1"/>
    <xf numFmtId="49" fontId="1" fillId="0" borderId="22" xfId="0" applyNumberFormat="1" applyFont="1" applyBorder="1" applyAlignment="1"/>
    <xf numFmtId="49" fontId="1" fillId="0" borderId="32" xfId="0" applyNumberFormat="1" applyFont="1" applyBorder="1" applyAlignment="1"/>
    <xf numFmtId="49" fontId="1" fillId="0" borderId="5" xfId="0" applyNumberFormat="1" applyFont="1" applyBorder="1" applyAlignment="1"/>
    <xf numFmtId="49" fontId="1" fillId="0" borderId="33" xfId="0" applyNumberFormat="1" applyFont="1" applyBorder="1" applyAlignment="1"/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23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22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/>
    </xf>
    <xf numFmtId="49" fontId="7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left" wrapText="1" indent="1"/>
    </xf>
    <xf numFmtId="0" fontId="1" fillId="0" borderId="8" xfId="0" applyNumberFormat="1" applyFont="1" applyBorder="1" applyAlignment="1">
      <alignment horizontal="left" wrapText="1" indent="3"/>
    </xf>
    <xf numFmtId="0" fontId="1" fillId="0" borderId="8" xfId="0" applyNumberFormat="1" applyFont="1" applyBorder="1" applyAlignment="1">
      <alignment horizontal="left" wrapText="1" indent="2"/>
    </xf>
    <xf numFmtId="0" fontId="10" fillId="0" borderId="8" xfId="0" applyNumberFormat="1" applyFont="1" applyBorder="1" applyAlignment="1">
      <alignment horizontal="center"/>
    </xf>
    <xf numFmtId="0" fontId="10" fillId="0" borderId="9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/>
    <xf numFmtId="49" fontId="1" fillId="0" borderId="7" xfId="0" applyNumberFormat="1" applyFont="1" applyBorder="1" applyAlignment="1"/>
    <xf numFmtId="0" fontId="1" fillId="0" borderId="23" xfId="0" applyNumberFormat="1" applyFont="1" applyBorder="1" applyAlignment="1"/>
    <xf numFmtId="0" fontId="1" fillId="0" borderId="5" xfId="0" applyNumberFormat="1" applyFont="1" applyBorder="1" applyAlignment="1"/>
    <xf numFmtId="0" fontId="1" fillId="0" borderId="34" xfId="0" applyNumberFormat="1" applyFont="1" applyBorder="1" applyAlignment="1"/>
    <xf numFmtId="0" fontId="1" fillId="0" borderId="8" xfId="0" applyNumberFormat="1" applyFont="1" applyBorder="1" applyAlignment="1"/>
    <xf numFmtId="0" fontId="1" fillId="0" borderId="9" xfId="0" applyNumberFormat="1" applyFont="1" applyBorder="1" applyAlignment="1"/>
    <xf numFmtId="0" fontId="1" fillId="0" borderId="11" xfId="0" applyNumberFormat="1" applyFont="1" applyBorder="1" applyAlignment="1"/>
    <xf numFmtId="0" fontId="1" fillId="0" borderId="12" xfId="0" applyNumberFormat="1" applyFont="1" applyBorder="1" applyAlignment="1"/>
    <xf numFmtId="0" fontId="1" fillId="0" borderId="13" xfId="0" applyNumberFormat="1" applyFont="1" applyBorder="1" applyAlignment="1"/>
    <xf numFmtId="0" fontId="1" fillId="0" borderId="14" xfId="0" applyNumberFormat="1" applyFont="1" applyBorder="1" applyAlignment="1"/>
    <xf numFmtId="0" fontId="1" fillId="0" borderId="1" xfId="0" applyNumberFormat="1" applyFont="1" applyBorder="1" applyAlignment="1"/>
    <xf numFmtId="0" fontId="1" fillId="0" borderId="3" xfId="0" applyNumberFormat="1" applyFont="1" applyBorder="1" applyAlignment="1"/>
    <xf numFmtId="0" fontId="1" fillId="0" borderId="2" xfId="0" applyNumberFormat="1" applyFont="1" applyBorder="1" applyAlignment="1"/>
    <xf numFmtId="0" fontId="10" fillId="0" borderId="20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center"/>
    </xf>
    <xf numFmtId="4" fontId="10" fillId="0" borderId="27" xfId="0" applyNumberFormat="1" applyFont="1" applyBorder="1" applyAlignment="1">
      <alignment horizontal="center"/>
    </xf>
    <xf numFmtId="0" fontId="10" fillId="0" borderId="25" xfId="0" applyNumberFormat="1" applyFont="1" applyBorder="1" applyAlignment="1">
      <alignment horizontal="center"/>
    </xf>
    <xf numFmtId="0" fontId="10" fillId="0" borderId="26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left" wrapText="1" indent="4"/>
    </xf>
    <xf numFmtId="0" fontId="10" fillId="0" borderId="7" xfId="0" applyNumberFormat="1" applyFont="1" applyBorder="1" applyAlignment="1">
      <alignment horizontal="left" indent="4"/>
    </xf>
    <xf numFmtId="0" fontId="10" fillId="0" borderId="8" xfId="0" applyNumberFormat="1" applyFont="1" applyBorder="1" applyAlignment="1">
      <alignment horizontal="left" wrapText="1" indent="4"/>
    </xf>
    <xf numFmtId="0" fontId="10" fillId="0" borderId="9" xfId="0" applyNumberFormat="1" applyFont="1" applyBorder="1" applyAlignment="1">
      <alignment horizontal="left" indent="4"/>
    </xf>
    <xf numFmtId="0" fontId="10" fillId="0" borderId="10" xfId="0" applyNumberFormat="1" applyFont="1" applyBorder="1" applyAlignment="1">
      <alignment horizontal="left" indent="4"/>
    </xf>
    <xf numFmtId="0" fontId="1" fillId="0" borderId="8" xfId="0" applyNumberFormat="1" applyFont="1" applyBorder="1" applyAlignment="1">
      <alignment horizontal="left" wrapText="1"/>
    </xf>
    <xf numFmtId="4" fontId="10" fillId="0" borderId="25" xfId="0" applyNumberFormat="1" applyFont="1" applyBorder="1" applyAlignment="1">
      <alignment horizontal="center"/>
    </xf>
    <xf numFmtId="4" fontId="10" fillId="0" borderId="26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 wrapText="1" indent="4"/>
    </xf>
    <xf numFmtId="0" fontId="1" fillId="0" borderId="14" xfId="0" applyNumberFormat="1" applyFont="1" applyBorder="1" applyAlignment="1">
      <alignment horizontal="left" indent="4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/>
    </xf>
    <xf numFmtId="0" fontId="10" fillId="0" borderId="20" xfId="0" applyNumberFormat="1" applyFont="1" applyBorder="1" applyAlignment="1">
      <alignment horizontal="left" wrapText="1" indent="4"/>
    </xf>
    <xf numFmtId="0" fontId="10" fillId="0" borderId="18" xfId="0" applyNumberFormat="1" applyFont="1" applyBorder="1" applyAlignment="1">
      <alignment horizontal="left" indent="4"/>
    </xf>
    <xf numFmtId="0" fontId="10" fillId="0" borderId="19" xfId="0" applyNumberFormat="1" applyFont="1" applyBorder="1" applyAlignment="1">
      <alignment horizontal="left" indent="4"/>
    </xf>
    <xf numFmtId="49" fontId="1" fillId="0" borderId="3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123"/>
  <sheetViews>
    <sheetView showGridLines="0" view="pageBreakPreview" topLeftCell="A100" zoomScale="90" zoomScaleNormal="100" zoomScaleSheetLayoutView="90" workbookViewId="0">
      <selection activeCell="DF39" sqref="DF39:DR39"/>
    </sheetView>
  </sheetViews>
  <sheetFormatPr defaultColWidth="0.85546875" defaultRowHeight="11.25" x14ac:dyDescent="0.2"/>
  <cols>
    <col min="1" max="18" width="0.85546875" style="1"/>
    <col min="19" max="19" width="0.85546875" style="1" customWidth="1"/>
    <col min="20" max="65" width="0.85546875" style="1"/>
    <col min="66" max="66" width="0.85546875" style="1" customWidth="1"/>
    <col min="67" max="69" width="0.85546875" style="1"/>
    <col min="70" max="70" width="0.85546875" style="1" customWidth="1"/>
    <col min="71" max="81" width="0.85546875" style="1"/>
    <col min="82" max="83" width="0.85546875" style="1" customWidth="1"/>
    <col min="84" max="146" width="0.85546875" style="1"/>
    <col min="147" max="147" width="0.140625" style="1" customWidth="1"/>
    <col min="148" max="148" width="0.85546875" style="1" hidden="1" customWidth="1"/>
    <col min="149" max="160" width="0.85546875" style="1"/>
    <col min="161" max="161" width="2.28515625" style="1" customWidth="1"/>
    <col min="162" max="16384" width="0.85546875" style="1"/>
  </cols>
  <sheetData>
    <row r="1" spans="51:161" ht="6" customHeight="1" x14ac:dyDescent="0.2"/>
    <row r="2" spans="51:161" s="3" customFormat="1" ht="10.5" customHeight="1" x14ac:dyDescent="0.2"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</row>
    <row r="3" spans="51:161" ht="18" customHeight="1" x14ac:dyDescent="0.2">
      <c r="BM3" s="3"/>
    </row>
    <row r="4" spans="51:161" s="3" customFormat="1" ht="10.5" x14ac:dyDescent="0.2">
      <c r="DW4" s="138" t="s">
        <v>24</v>
      </c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</row>
    <row r="5" spans="51:161" s="3" customFormat="1" ht="10.5" x14ac:dyDescent="0.2">
      <c r="DW5" s="141" t="s">
        <v>278</v>
      </c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1"/>
    </row>
    <row r="6" spans="51:161" s="4" customFormat="1" ht="8.25" x14ac:dyDescent="0.15">
      <c r="DW6" s="139" t="s">
        <v>19</v>
      </c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</row>
    <row r="7" spans="51:161" s="3" customFormat="1" ht="10.5" x14ac:dyDescent="0.2"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</row>
    <row r="8" spans="51:161" s="4" customFormat="1" ht="8.25" x14ac:dyDescent="0.15">
      <c r="DW8" s="139" t="s">
        <v>20</v>
      </c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</row>
    <row r="9" spans="51:161" s="3" customFormat="1" ht="10.5" x14ac:dyDescent="0.2"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L9" s="131" t="s">
        <v>279</v>
      </c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</row>
    <row r="10" spans="51:161" s="4" customFormat="1" ht="8.25" x14ac:dyDescent="0.15">
      <c r="DW10" s="139" t="s">
        <v>21</v>
      </c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L10" s="139" t="s">
        <v>22</v>
      </c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</row>
    <row r="11" spans="51:161" s="3" customFormat="1" ht="10.5" x14ac:dyDescent="0.2">
      <c r="DW11" s="255" t="s">
        <v>23</v>
      </c>
      <c r="DX11" s="255"/>
      <c r="DY11" s="257" t="s">
        <v>308</v>
      </c>
      <c r="DZ11" s="257"/>
      <c r="EA11" s="257"/>
      <c r="EB11" s="254" t="s">
        <v>23</v>
      </c>
      <c r="EC11" s="254"/>
      <c r="EE11" s="257" t="s">
        <v>309</v>
      </c>
      <c r="EF11" s="257"/>
      <c r="EG11" s="257"/>
      <c r="EH11" s="257"/>
      <c r="EI11" s="257"/>
      <c r="EJ11" s="257"/>
      <c r="EK11" s="257"/>
      <c r="EL11" s="257"/>
      <c r="EM11" s="257"/>
      <c r="EN11" s="257"/>
      <c r="EO11" s="257"/>
      <c r="EP11" s="257"/>
      <c r="EQ11" s="257"/>
      <c r="ER11" s="257"/>
      <c r="ES11" s="257"/>
      <c r="ET11" s="255">
        <v>20</v>
      </c>
      <c r="EU11" s="255"/>
      <c r="EV11" s="255"/>
      <c r="EW11" s="258" t="s">
        <v>201</v>
      </c>
      <c r="EX11" s="258"/>
      <c r="EY11" s="258"/>
      <c r="EZ11" s="3" t="s">
        <v>5</v>
      </c>
    </row>
    <row r="13" spans="51:161" s="5" customFormat="1" ht="12" x14ac:dyDescent="0.2">
      <c r="CR13" s="6" t="s">
        <v>26</v>
      </c>
      <c r="CS13" s="256" t="s">
        <v>201</v>
      </c>
      <c r="CT13" s="256"/>
      <c r="CU13" s="256"/>
      <c r="CV13" s="5" t="s">
        <v>5</v>
      </c>
    </row>
    <row r="14" spans="51:161" s="5" customFormat="1" ht="14.25" x14ac:dyDescent="0.2">
      <c r="AY14" s="142" t="s">
        <v>27</v>
      </c>
      <c r="AZ14" s="142"/>
      <c r="BA14" s="142"/>
      <c r="BB14" s="142"/>
      <c r="BC14" s="142"/>
      <c r="BD14" s="142"/>
      <c r="BE14" s="142"/>
      <c r="BF14" s="152" t="s">
        <v>201</v>
      </c>
      <c r="BG14" s="152"/>
      <c r="BH14" s="152"/>
      <c r="BI14" s="142" t="s">
        <v>28</v>
      </c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52" t="s">
        <v>301</v>
      </c>
      <c r="CF14" s="152"/>
      <c r="CG14" s="152"/>
      <c r="CH14" s="142" t="s">
        <v>29</v>
      </c>
      <c r="CI14" s="142"/>
      <c r="CJ14" s="142"/>
      <c r="CK14" s="142"/>
      <c r="CL14" s="142"/>
      <c r="CM14" s="152" t="s">
        <v>310</v>
      </c>
      <c r="CN14" s="152"/>
      <c r="CO14" s="152"/>
      <c r="CP14" s="143" t="s">
        <v>30</v>
      </c>
      <c r="CQ14" s="143"/>
      <c r="CR14" s="143"/>
      <c r="CS14" s="143"/>
      <c r="CT14" s="143"/>
      <c r="CU14" s="143"/>
      <c r="CV14" s="143"/>
      <c r="CW14" s="143"/>
      <c r="CX14" s="143"/>
      <c r="ES14" s="144" t="s">
        <v>25</v>
      </c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7"/>
    </row>
    <row r="15" spans="51:161" ht="12" thickBot="1" x14ac:dyDescent="0.25">
      <c r="ES15" s="145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9"/>
    </row>
    <row r="16" spans="51:161" ht="12.75" customHeight="1" x14ac:dyDescent="0.2">
      <c r="BG16" s="158" t="s">
        <v>42</v>
      </c>
      <c r="BH16" s="158"/>
      <c r="BI16" s="158"/>
      <c r="BJ16" s="158"/>
      <c r="BK16" s="153" t="s">
        <v>311</v>
      </c>
      <c r="BL16" s="153"/>
      <c r="BM16" s="153"/>
      <c r="BN16" s="159" t="s">
        <v>23</v>
      </c>
      <c r="BO16" s="159"/>
      <c r="BQ16" s="153" t="s">
        <v>309</v>
      </c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8">
        <v>20</v>
      </c>
      <c r="CG16" s="158"/>
      <c r="CH16" s="158"/>
      <c r="CI16" s="154" t="s">
        <v>201</v>
      </c>
      <c r="CJ16" s="154"/>
      <c r="CK16" s="154"/>
      <c r="CL16" s="1" t="s">
        <v>43</v>
      </c>
      <c r="EQ16" s="2" t="s">
        <v>31</v>
      </c>
      <c r="ES16" s="146" t="s">
        <v>312</v>
      </c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8"/>
    </row>
    <row r="17" spans="1:161" ht="18" customHeight="1" x14ac:dyDescent="0.2">
      <c r="A17" s="159" t="s">
        <v>34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EQ17" s="2" t="s">
        <v>32</v>
      </c>
      <c r="ES17" s="149" t="s">
        <v>285</v>
      </c>
      <c r="ET17" s="150"/>
      <c r="EU17" s="150"/>
      <c r="EV17" s="150"/>
      <c r="EW17" s="150"/>
      <c r="EX17" s="150"/>
      <c r="EY17" s="150"/>
      <c r="EZ17" s="150"/>
      <c r="FA17" s="150"/>
      <c r="FB17" s="150"/>
      <c r="FC17" s="150"/>
      <c r="FD17" s="150"/>
      <c r="FE17" s="151"/>
    </row>
    <row r="18" spans="1:161" ht="11.25" customHeight="1" x14ac:dyDescent="0.2">
      <c r="A18" s="1" t="s">
        <v>35</v>
      </c>
      <c r="AB18" s="250" t="s">
        <v>231</v>
      </c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250"/>
      <c r="BH18" s="250"/>
      <c r="BI18" s="250"/>
      <c r="BJ18" s="250"/>
      <c r="BK18" s="250"/>
      <c r="BL18" s="250"/>
      <c r="BM18" s="250"/>
      <c r="BN18" s="250"/>
      <c r="BO18" s="250"/>
      <c r="BP18" s="250"/>
      <c r="BQ18" s="250"/>
      <c r="BR18" s="250"/>
      <c r="BS18" s="250"/>
      <c r="BT18" s="250"/>
      <c r="BU18" s="250"/>
      <c r="BV18" s="250"/>
      <c r="BW18" s="250"/>
      <c r="BX18" s="250"/>
      <c r="BY18" s="250"/>
      <c r="BZ18" s="250"/>
      <c r="CA18" s="250"/>
      <c r="CB18" s="250"/>
      <c r="CC18" s="250"/>
      <c r="CD18" s="250"/>
      <c r="CE18" s="250"/>
      <c r="CF18" s="250"/>
      <c r="CG18" s="250"/>
      <c r="CH18" s="250"/>
      <c r="CI18" s="250"/>
      <c r="CJ18" s="250"/>
      <c r="CK18" s="250"/>
      <c r="CL18" s="250"/>
      <c r="CM18" s="250"/>
      <c r="CN18" s="250"/>
      <c r="CO18" s="250"/>
      <c r="CP18" s="250"/>
      <c r="CQ18" s="250"/>
      <c r="CR18" s="250"/>
      <c r="CS18" s="250"/>
      <c r="CT18" s="250"/>
      <c r="CU18" s="250"/>
      <c r="CV18" s="250"/>
      <c r="CW18" s="250"/>
      <c r="CX18" s="250"/>
      <c r="CY18" s="250"/>
      <c r="CZ18" s="250"/>
      <c r="DA18" s="250"/>
      <c r="DB18" s="250"/>
      <c r="DC18" s="250"/>
      <c r="DD18" s="250"/>
      <c r="DE18" s="250"/>
      <c r="DF18" s="250"/>
      <c r="DG18" s="250"/>
      <c r="DH18" s="250"/>
      <c r="DI18" s="250"/>
      <c r="DJ18" s="250"/>
      <c r="DK18" s="250"/>
      <c r="DL18" s="250"/>
      <c r="DM18" s="250"/>
      <c r="DN18" s="250"/>
      <c r="DO18" s="250"/>
      <c r="DP18" s="250"/>
      <c r="EQ18" s="2" t="s">
        <v>33</v>
      </c>
      <c r="ES18" s="180" t="s">
        <v>232</v>
      </c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253"/>
    </row>
    <row r="19" spans="1:161" x14ac:dyDescent="0.2">
      <c r="EQ19" s="2" t="s">
        <v>32</v>
      </c>
      <c r="ES19" s="149" t="s">
        <v>285</v>
      </c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1"/>
    </row>
    <row r="20" spans="1:161" x14ac:dyDescent="0.2">
      <c r="EQ20" s="2" t="s">
        <v>36</v>
      </c>
      <c r="ES20" s="180" t="s">
        <v>281</v>
      </c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253"/>
    </row>
    <row r="21" spans="1:161" x14ac:dyDescent="0.2">
      <c r="A21" s="1" t="s">
        <v>40</v>
      </c>
      <c r="K21" s="251" t="s">
        <v>280</v>
      </c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  <c r="BT21" s="251"/>
      <c r="BU21" s="251"/>
      <c r="BV21" s="251"/>
      <c r="BW21" s="251"/>
      <c r="BX21" s="251"/>
      <c r="BY21" s="251"/>
      <c r="BZ21" s="251"/>
      <c r="CA21" s="251"/>
      <c r="CB21" s="251"/>
      <c r="CC21" s="251"/>
      <c r="CD21" s="251"/>
      <c r="CE21" s="251"/>
      <c r="CF21" s="251"/>
      <c r="CG21" s="251"/>
      <c r="CH21" s="251"/>
      <c r="CI21" s="251"/>
      <c r="CJ21" s="251"/>
      <c r="CK21" s="251"/>
      <c r="CL21" s="251"/>
      <c r="CM21" s="251"/>
      <c r="CN21" s="251"/>
      <c r="CO21" s="251"/>
      <c r="CP21" s="251"/>
      <c r="CQ21" s="251"/>
      <c r="CR21" s="251"/>
      <c r="CS21" s="251"/>
      <c r="CT21" s="251"/>
      <c r="CU21" s="251"/>
      <c r="CV21" s="251"/>
      <c r="CW21" s="251"/>
      <c r="CX21" s="251"/>
      <c r="CY21" s="251"/>
      <c r="CZ21" s="251"/>
      <c r="DA21" s="251"/>
      <c r="DB21" s="251"/>
      <c r="DC21" s="251"/>
      <c r="DD21" s="251"/>
      <c r="DE21" s="251"/>
      <c r="DF21" s="251"/>
      <c r="DG21" s="251"/>
      <c r="DH21" s="251"/>
      <c r="DI21" s="251"/>
      <c r="DJ21" s="251"/>
      <c r="DK21" s="251"/>
      <c r="DL21" s="251"/>
      <c r="DM21" s="251"/>
      <c r="DN21" s="251"/>
      <c r="DO21" s="251"/>
      <c r="DP21" s="251"/>
      <c r="EQ21" s="2" t="s">
        <v>37</v>
      </c>
      <c r="ES21" s="180" t="s">
        <v>233</v>
      </c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253"/>
    </row>
    <row r="22" spans="1:161" ht="18" customHeight="1" thickBot="1" x14ac:dyDescent="0.25">
      <c r="A22" s="1" t="s">
        <v>41</v>
      </c>
      <c r="EQ22" s="2" t="s">
        <v>38</v>
      </c>
      <c r="ES22" s="76" t="s">
        <v>39</v>
      </c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160"/>
    </row>
    <row r="24" spans="1:161" s="7" customFormat="1" ht="10.5" x14ac:dyDescent="0.15">
      <c r="A24" s="252" t="s">
        <v>44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  <c r="BI24" s="252"/>
      <c r="BJ24" s="252"/>
      <c r="BK24" s="252"/>
      <c r="BL24" s="252"/>
      <c r="BM24" s="252"/>
      <c r="BN24" s="252"/>
      <c r="BO24" s="252"/>
      <c r="BP24" s="252"/>
      <c r="BQ24" s="252"/>
      <c r="BR24" s="252"/>
      <c r="BS24" s="252"/>
      <c r="BT24" s="252"/>
      <c r="BU24" s="252"/>
      <c r="BV24" s="252"/>
      <c r="BW24" s="252"/>
      <c r="BX24" s="252"/>
      <c r="BY24" s="252"/>
      <c r="BZ24" s="252"/>
      <c r="CA24" s="252"/>
      <c r="CB24" s="252"/>
      <c r="CC24" s="252"/>
      <c r="CD24" s="252"/>
      <c r="CE24" s="252"/>
      <c r="CF24" s="252"/>
      <c r="CG24" s="252"/>
      <c r="CH24" s="252"/>
      <c r="CI24" s="252"/>
      <c r="CJ24" s="252"/>
      <c r="CK24" s="252"/>
      <c r="CL24" s="252"/>
      <c r="CM24" s="252"/>
      <c r="CN24" s="252"/>
      <c r="CO24" s="252"/>
      <c r="CP24" s="252"/>
      <c r="CQ24" s="252"/>
      <c r="CR24" s="252"/>
      <c r="CS24" s="252"/>
      <c r="CT24" s="252"/>
      <c r="CU24" s="252"/>
      <c r="CV24" s="252"/>
      <c r="CW24" s="252"/>
      <c r="CX24" s="252"/>
      <c r="CY24" s="252"/>
      <c r="CZ24" s="252"/>
      <c r="DA24" s="252"/>
      <c r="DB24" s="252"/>
      <c r="DC24" s="252"/>
      <c r="DD24" s="252"/>
      <c r="DE24" s="252"/>
      <c r="DF24" s="252"/>
      <c r="DG24" s="252"/>
      <c r="DH24" s="252"/>
      <c r="DI24" s="252"/>
      <c r="DJ24" s="252"/>
      <c r="DK24" s="252"/>
      <c r="DL24" s="252"/>
      <c r="DM24" s="252"/>
      <c r="DN24" s="252"/>
      <c r="DO24" s="252"/>
      <c r="DP24" s="252"/>
      <c r="DQ24" s="252"/>
      <c r="DR24" s="252"/>
      <c r="DS24" s="252"/>
      <c r="DT24" s="252"/>
      <c r="DU24" s="252"/>
      <c r="DV24" s="252"/>
      <c r="DW24" s="252"/>
      <c r="DX24" s="252"/>
      <c r="DY24" s="252"/>
      <c r="DZ24" s="252"/>
      <c r="EA24" s="252"/>
      <c r="EB24" s="252"/>
      <c r="EC24" s="252"/>
      <c r="ED24" s="252"/>
      <c r="EE24" s="252"/>
      <c r="EF24" s="252"/>
      <c r="EG24" s="252"/>
      <c r="EH24" s="252"/>
      <c r="EI24" s="252"/>
      <c r="EJ24" s="252"/>
      <c r="EK24" s="252"/>
      <c r="EL24" s="252"/>
      <c r="EM24" s="252"/>
      <c r="EN24" s="252"/>
      <c r="EO24" s="252"/>
      <c r="EP24" s="252"/>
      <c r="EQ24" s="252"/>
      <c r="ER24" s="252"/>
      <c r="ES24" s="252"/>
      <c r="ET24" s="252"/>
      <c r="EU24" s="252"/>
      <c r="EV24" s="252"/>
      <c r="EW24" s="252"/>
      <c r="EX24" s="252"/>
      <c r="EY24" s="252"/>
      <c r="EZ24" s="252"/>
      <c r="FA24" s="252"/>
      <c r="FB24" s="252"/>
      <c r="FC24" s="252"/>
      <c r="FD24" s="252"/>
      <c r="FE24" s="252"/>
    </row>
    <row r="26" spans="1:161" x14ac:dyDescent="0.2">
      <c r="A26" s="96" t="s">
        <v>0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7"/>
      <c r="BX26" s="102" t="s">
        <v>1</v>
      </c>
      <c r="BY26" s="103"/>
      <c r="BZ26" s="103"/>
      <c r="CA26" s="103"/>
      <c r="CB26" s="103"/>
      <c r="CC26" s="103"/>
      <c r="CD26" s="103"/>
      <c r="CE26" s="104"/>
      <c r="CF26" s="102" t="s">
        <v>2</v>
      </c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4"/>
      <c r="CS26" s="102" t="s">
        <v>3</v>
      </c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4"/>
      <c r="DF26" s="123" t="s">
        <v>10</v>
      </c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  <c r="EX26" s="124"/>
      <c r="EY26" s="124"/>
      <c r="EZ26" s="124"/>
      <c r="FA26" s="124"/>
      <c r="FB26" s="124"/>
      <c r="FC26" s="124"/>
      <c r="FD26" s="124"/>
      <c r="FE26" s="124"/>
    </row>
    <row r="27" spans="1:161" ht="11.25" customHeight="1" x14ac:dyDescent="0.2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9"/>
      <c r="BX27" s="105"/>
      <c r="BY27" s="106"/>
      <c r="BZ27" s="106"/>
      <c r="CA27" s="106"/>
      <c r="CB27" s="106"/>
      <c r="CC27" s="106"/>
      <c r="CD27" s="106"/>
      <c r="CE27" s="107"/>
      <c r="CF27" s="105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7"/>
      <c r="CS27" s="105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7"/>
      <c r="DF27" s="118" t="s">
        <v>4</v>
      </c>
      <c r="DG27" s="119"/>
      <c r="DH27" s="119"/>
      <c r="DI27" s="119"/>
      <c r="DJ27" s="119"/>
      <c r="DK27" s="119"/>
      <c r="DL27" s="130" t="s">
        <v>201</v>
      </c>
      <c r="DM27" s="130"/>
      <c r="DN27" s="130"/>
      <c r="DO27" s="120" t="s">
        <v>5</v>
      </c>
      <c r="DP27" s="120"/>
      <c r="DQ27" s="120"/>
      <c r="DR27" s="121"/>
      <c r="DS27" s="118" t="s">
        <v>4</v>
      </c>
      <c r="DT27" s="119"/>
      <c r="DU27" s="119"/>
      <c r="DV27" s="119"/>
      <c r="DW27" s="119"/>
      <c r="DX27" s="119"/>
      <c r="DY27" s="130" t="s">
        <v>301</v>
      </c>
      <c r="DZ27" s="130"/>
      <c r="EA27" s="130"/>
      <c r="EB27" s="120" t="s">
        <v>5</v>
      </c>
      <c r="EC27" s="120"/>
      <c r="ED27" s="120"/>
      <c r="EE27" s="121"/>
      <c r="EF27" s="118" t="s">
        <v>4</v>
      </c>
      <c r="EG27" s="119"/>
      <c r="EH27" s="119"/>
      <c r="EI27" s="119"/>
      <c r="EJ27" s="119"/>
      <c r="EK27" s="119"/>
      <c r="EL27" s="130" t="s">
        <v>310</v>
      </c>
      <c r="EM27" s="130"/>
      <c r="EN27" s="130"/>
      <c r="EO27" s="120" t="s">
        <v>5</v>
      </c>
      <c r="EP27" s="120"/>
      <c r="EQ27" s="120"/>
      <c r="ER27" s="121"/>
      <c r="ES27" s="102" t="s">
        <v>9</v>
      </c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</row>
    <row r="28" spans="1:161" ht="39" customHeight="1" x14ac:dyDescent="0.2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1"/>
      <c r="BX28" s="108"/>
      <c r="BY28" s="109"/>
      <c r="BZ28" s="109"/>
      <c r="CA28" s="109"/>
      <c r="CB28" s="109"/>
      <c r="CC28" s="109"/>
      <c r="CD28" s="109"/>
      <c r="CE28" s="110"/>
      <c r="CF28" s="108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10"/>
      <c r="CS28" s="108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10"/>
      <c r="DF28" s="115" t="s">
        <v>6</v>
      </c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7"/>
      <c r="DS28" s="115" t="s">
        <v>7</v>
      </c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7"/>
      <c r="EF28" s="115" t="s">
        <v>8</v>
      </c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7"/>
      <c r="ES28" s="108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</row>
    <row r="29" spans="1:161" ht="12" thickBot="1" x14ac:dyDescent="0.25">
      <c r="A29" s="125" t="s">
        <v>11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6"/>
      <c r="BX29" s="127" t="s">
        <v>12</v>
      </c>
      <c r="BY29" s="128"/>
      <c r="BZ29" s="128"/>
      <c r="CA29" s="128"/>
      <c r="CB29" s="128"/>
      <c r="CC29" s="128"/>
      <c r="CD29" s="128"/>
      <c r="CE29" s="129"/>
      <c r="CF29" s="127" t="s">
        <v>13</v>
      </c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9"/>
      <c r="CS29" s="127" t="s">
        <v>14</v>
      </c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9"/>
      <c r="DF29" s="127" t="s">
        <v>15</v>
      </c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9"/>
      <c r="DS29" s="127" t="s">
        <v>16</v>
      </c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9"/>
      <c r="EF29" s="127" t="s">
        <v>17</v>
      </c>
      <c r="EG29" s="128"/>
      <c r="EH29" s="128"/>
      <c r="EI29" s="128"/>
      <c r="EJ29" s="128"/>
      <c r="EK29" s="128"/>
      <c r="EL29" s="128"/>
      <c r="EM29" s="128"/>
      <c r="EN29" s="128"/>
      <c r="EO29" s="128"/>
      <c r="EP29" s="128"/>
      <c r="EQ29" s="128"/>
      <c r="ER29" s="129"/>
      <c r="ES29" s="127" t="s">
        <v>18</v>
      </c>
      <c r="ET29" s="128"/>
      <c r="EU29" s="128"/>
      <c r="EV29" s="128"/>
      <c r="EW29" s="128"/>
      <c r="EX29" s="128"/>
      <c r="EY29" s="128"/>
      <c r="EZ29" s="128"/>
      <c r="FA29" s="128"/>
      <c r="FB29" s="128"/>
      <c r="FC29" s="128"/>
      <c r="FD29" s="128"/>
      <c r="FE29" s="128"/>
    </row>
    <row r="30" spans="1:161" ht="12.75" customHeight="1" x14ac:dyDescent="0.2">
      <c r="A30" s="111" t="s">
        <v>45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2" t="s">
        <v>46</v>
      </c>
      <c r="BY30" s="113"/>
      <c r="BZ30" s="113"/>
      <c r="CA30" s="113"/>
      <c r="CB30" s="113"/>
      <c r="CC30" s="113"/>
      <c r="CD30" s="113"/>
      <c r="CE30" s="114"/>
      <c r="CF30" s="122" t="s">
        <v>47</v>
      </c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4"/>
      <c r="CS30" s="122" t="s">
        <v>47</v>
      </c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4"/>
      <c r="DF30" s="132">
        <v>11623.19</v>
      </c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4"/>
      <c r="DS30" s="132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4"/>
      <c r="EF30" s="132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4"/>
      <c r="ES30" s="135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7"/>
    </row>
    <row r="31" spans="1:161" ht="12.75" customHeight="1" x14ac:dyDescent="0.2">
      <c r="A31" s="111" t="s">
        <v>48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83" t="s">
        <v>49</v>
      </c>
      <c r="BY31" s="84"/>
      <c r="BZ31" s="84"/>
      <c r="CA31" s="84"/>
      <c r="CB31" s="84"/>
      <c r="CC31" s="84"/>
      <c r="CD31" s="84"/>
      <c r="CE31" s="85"/>
      <c r="CF31" s="86" t="s">
        <v>47</v>
      </c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5"/>
      <c r="CS31" s="86" t="s">
        <v>47</v>
      </c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5"/>
      <c r="DF31" s="155"/>
      <c r="DG31" s="156"/>
      <c r="DH31" s="156"/>
      <c r="DI31" s="156"/>
      <c r="DJ31" s="156"/>
      <c r="DK31" s="156"/>
      <c r="DL31" s="156"/>
      <c r="DM31" s="156"/>
      <c r="DN31" s="156"/>
      <c r="DO31" s="156"/>
      <c r="DP31" s="156"/>
      <c r="DQ31" s="156"/>
      <c r="DR31" s="157"/>
      <c r="DS31" s="155"/>
      <c r="DT31" s="156"/>
      <c r="DU31" s="156"/>
      <c r="DV31" s="156"/>
      <c r="DW31" s="156"/>
      <c r="DX31" s="156"/>
      <c r="DY31" s="156"/>
      <c r="DZ31" s="156"/>
      <c r="EA31" s="156"/>
      <c r="EB31" s="156"/>
      <c r="EC31" s="156"/>
      <c r="ED31" s="156"/>
      <c r="EE31" s="157"/>
      <c r="EF31" s="155"/>
      <c r="EG31" s="156"/>
      <c r="EH31" s="156"/>
      <c r="EI31" s="156"/>
      <c r="EJ31" s="156"/>
      <c r="EK31" s="156"/>
      <c r="EL31" s="156"/>
      <c r="EM31" s="156"/>
      <c r="EN31" s="156"/>
      <c r="EO31" s="156"/>
      <c r="EP31" s="156"/>
      <c r="EQ31" s="156"/>
      <c r="ER31" s="157"/>
      <c r="ES31" s="71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3"/>
    </row>
    <row r="32" spans="1:161" x14ac:dyDescent="0.2">
      <c r="A32" s="163" t="s">
        <v>50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4" t="s">
        <v>51</v>
      </c>
      <c r="BY32" s="165"/>
      <c r="BZ32" s="165"/>
      <c r="CA32" s="165"/>
      <c r="CB32" s="165"/>
      <c r="CC32" s="165"/>
      <c r="CD32" s="165"/>
      <c r="CE32" s="166"/>
      <c r="CF32" s="167"/>
      <c r="CG32" s="165"/>
      <c r="CH32" s="165"/>
      <c r="CI32" s="165"/>
      <c r="CJ32" s="165"/>
      <c r="CK32" s="165"/>
      <c r="CL32" s="165"/>
      <c r="CM32" s="165"/>
      <c r="CN32" s="165"/>
      <c r="CO32" s="165"/>
      <c r="CP32" s="165"/>
      <c r="CQ32" s="165"/>
      <c r="CR32" s="166"/>
      <c r="CS32" s="168" t="s">
        <v>127</v>
      </c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70"/>
      <c r="DF32" s="231">
        <f>DF33+DF36+DF39+DF42+DF47+DF51+DF55</f>
        <v>20228128.32</v>
      </c>
      <c r="DG32" s="232"/>
      <c r="DH32" s="232"/>
      <c r="DI32" s="232"/>
      <c r="DJ32" s="232"/>
      <c r="DK32" s="232"/>
      <c r="DL32" s="232"/>
      <c r="DM32" s="232"/>
      <c r="DN32" s="232"/>
      <c r="DO32" s="232"/>
      <c r="DP32" s="232"/>
      <c r="DQ32" s="232"/>
      <c r="DR32" s="233"/>
      <c r="DS32" s="231">
        <f>DS33+DS36+DS39+DS42+DS47+DS51+DS55</f>
        <v>19379100</v>
      </c>
      <c r="DT32" s="232"/>
      <c r="DU32" s="232"/>
      <c r="DV32" s="232"/>
      <c r="DW32" s="232"/>
      <c r="DX32" s="232"/>
      <c r="DY32" s="232"/>
      <c r="DZ32" s="232"/>
      <c r="EA32" s="232"/>
      <c r="EB32" s="232"/>
      <c r="EC32" s="232"/>
      <c r="ED32" s="232"/>
      <c r="EE32" s="233"/>
      <c r="EF32" s="231">
        <f>EF33+EF36+EF39+EF42+EF47+EF51+EF55</f>
        <v>19767600</v>
      </c>
      <c r="EG32" s="232"/>
      <c r="EH32" s="232"/>
      <c r="EI32" s="232"/>
      <c r="EJ32" s="232"/>
      <c r="EK32" s="232"/>
      <c r="EL32" s="232"/>
      <c r="EM32" s="232"/>
      <c r="EN32" s="232"/>
      <c r="EO32" s="232"/>
      <c r="EP32" s="232"/>
      <c r="EQ32" s="232"/>
      <c r="ER32" s="233"/>
      <c r="ES32" s="71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3"/>
    </row>
    <row r="33" spans="1:161" ht="22.5" customHeight="1" x14ac:dyDescent="0.2">
      <c r="A33" s="161" t="s">
        <v>52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83" t="s">
        <v>53</v>
      </c>
      <c r="BY33" s="84"/>
      <c r="BZ33" s="84"/>
      <c r="CA33" s="84"/>
      <c r="CB33" s="84"/>
      <c r="CC33" s="84"/>
      <c r="CD33" s="84"/>
      <c r="CE33" s="85"/>
      <c r="CF33" s="86" t="s">
        <v>54</v>
      </c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5"/>
      <c r="CS33" s="80" t="s">
        <v>54</v>
      </c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2"/>
      <c r="DF33" s="68">
        <v>54000</v>
      </c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70"/>
      <c r="DS33" s="68">
        <f>DS34</f>
        <v>36000</v>
      </c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70"/>
      <c r="EF33" s="68">
        <f>EF34</f>
        <v>36000</v>
      </c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70"/>
      <c r="ES33" s="155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3"/>
    </row>
    <row r="34" spans="1:161" x14ac:dyDescent="0.2">
      <c r="A34" s="171" t="s">
        <v>55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3" t="s">
        <v>56</v>
      </c>
      <c r="BY34" s="173"/>
      <c r="BZ34" s="173"/>
      <c r="CA34" s="173"/>
      <c r="CB34" s="173"/>
      <c r="CC34" s="173"/>
      <c r="CD34" s="173"/>
      <c r="CE34" s="173"/>
      <c r="CF34" s="173" t="s">
        <v>54</v>
      </c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4" t="s">
        <v>226</v>
      </c>
      <c r="CT34" s="174"/>
      <c r="CU34" s="174"/>
      <c r="CV34" s="174"/>
      <c r="CW34" s="174"/>
      <c r="CX34" s="174"/>
      <c r="CY34" s="174"/>
      <c r="CZ34" s="174"/>
      <c r="DA34" s="174"/>
      <c r="DB34" s="174"/>
      <c r="DC34" s="174"/>
      <c r="DD34" s="174"/>
      <c r="DE34" s="174"/>
      <c r="DF34" s="175">
        <v>54000</v>
      </c>
      <c r="DG34" s="175"/>
      <c r="DH34" s="175"/>
      <c r="DI34" s="175"/>
      <c r="DJ34" s="175"/>
      <c r="DK34" s="175"/>
      <c r="DL34" s="175"/>
      <c r="DM34" s="175"/>
      <c r="DN34" s="175"/>
      <c r="DO34" s="175"/>
      <c r="DP34" s="175"/>
      <c r="DQ34" s="175"/>
      <c r="DR34" s="175"/>
      <c r="DS34" s="175">
        <v>36000</v>
      </c>
      <c r="DT34" s="175"/>
      <c r="DU34" s="175"/>
      <c r="DV34" s="175"/>
      <c r="DW34" s="175"/>
      <c r="DX34" s="175"/>
      <c r="DY34" s="175"/>
      <c r="DZ34" s="175"/>
      <c r="EA34" s="175"/>
      <c r="EB34" s="175"/>
      <c r="EC34" s="175"/>
      <c r="ED34" s="175"/>
      <c r="EE34" s="175"/>
      <c r="EF34" s="175">
        <v>36000</v>
      </c>
      <c r="EG34" s="175"/>
      <c r="EH34" s="175"/>
      <c r="EI34" s="175"/>
      <c r="EJ34" s="175"/>
      <c r="EK34" s="175"/>
      <c r="EL34" s="175"/>
      <c r="EM34" s="175"/>
      <c r="EN34" s="175"/>
      <c r="EO34" s="175"/>
      <c r="EP34" s="175"/>
      <c r="EQ34" s="175"/>
      <c r="ER34" s="175"/>
      <c r="ES34" s="249"/>
      <c r="ET34" s="243"/>
      <c r="EU34" s="243"/>
      <c r="EV34" s="243"/>
      <c r="EW34" s="243"/>
      <c r="EX34" s="243"/>
      <c r="EY34" s="243"/>
      <c r="EZ34" s="243"/>
      <c r="FA34" s="243"/>
      <c r="FB34" s="243"/>
      <c r="FC34" s="243"/>
      <c r="FD34" s="243"/>
      <c r="FE34" s="243"/>
    </row>
    <row r="35" spans="1:161" ht="24.75" customHeight="1" x14ac:dyDescent="0.2">
      <c r="A35" s="172" t="s">
        <v>225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4"/>
      <c r="CT35" s="174"/>
      <c r="CU35" s="174"/>
      <c r="CV35" s="174"/>
      <c r="CW35" s="174"/>
      <c r="CX35" s="174"/>
      <c r="CY35" s="174"/>
      <c r="CZ35" s="174"/>
      <c r="DA35" s="174"/>
      <c r="DB35" s="174"/>
      <c r="DC35" s="174"/>
      <c r="DD35" s="174"/>
      <c r="DE35" s="174"/>
      <c r="DF35" s="175"/>
      <c r="DG35" s="175"/>
      <c r="DH35" s="175"/>
      <c r="DI35" s="175"/>
      <c r="DJ35" s="175"/>
      <c r="DK35" s="175"/>
      <c r="DL35" s="175"/>
      <c r="DM35" s="175"/>
      <c r="DN35" s="175"/>
      <c r="DO35" s="175"/>
      <c r="DP35" s="175"/>
      <c r="DQ35" s="175"/>
      <c r="DR35" s="175"/>
      <c r="DS35" s="175"/>
      <c r="DT35" s="175"/>
      <c r="DU35" s="175"/>
      <c r="DV35" s="175"/>
      <c r="DW35" s="175"/>
      <c r="DX35" s="175"/>
      <c r="DY35" s="175"/>
      <c r="DZ35" s="175"/>
      <c r="EA35" s="175"/>
      <c r="EB35" s="175"/>
      <c r="EC35" s="175"/>
      <c r="ED35" s="175"/>
      <c r="EE35" s="175"/>
      <c r="EF35" s="175"/>
      <c r="EG35" s="175"/>
      <c r="EH35" s="175"/>
      <c r="EI35" s="175"/>
      <c r="EJ35" s="175"/>
      <c r="EK35" s="175"/>
      <c r="EL35" s="175"/>
      <c r="EM35" s="175"/>
      <c r="EN35" s="175"/>
      <c r="EO35" s="175"/>
      <c r="EP35" s="175"/>
      <c r="EQ35" s="175"/>
      <c r="ER35" s="175"/>
      <c r="ES35" s="243"/>
      <c r="ET35" s="243"/>
      <c r="EU35" s="243"/>
      <c r="EV35" s="243"/>
      <c r="EW35" s="243"/>
      <c r="EX35" s="243"/>
      <c r="EY35" s="243"/>
      <c r="EZ35" s="243"/>
      <c r="FA35" s="243"/>
      <c r="FB35" s="243"/>
      <c r="FC35" s="243"/>
      <c r="FD35" s="243"/>
      <c r="FE35" s="243"/>
    </row>
    <row r="36" spans="1:161" ht="11.1" customHeight="1" x14ac:dyDescent="0.2">
      <c r="A36" s="176" t="s">
        <v>57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8"/>
      <c r="BX36" s="65" t="s">
        <v>58</v>
      </c>
      <c r="BY36" s="66"/>
      <c r="BZ36" s="66"/>
      <c r="CA36" s="66"/>
      <c r="CB36" s="66"/>
      <c r="CC36" s="66"/>
      <c r="CD36" s="66"/>
      <c r="CE36" s="67"/>
      <c r="CF36" s="179" t="s">
        <v>59</v>
      </c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7"/>
      <c r="CS36" s="201" t="s">
        <v>59</v>
      </c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202"/>
      <c r="DF36" s="184">
        <f>DF37+DF38</f>
        <v>15840200</v>
      </c>
      <c r="DG36" s="185"/>
      <c r="DH36" s="185"/>
      <c r="DI36" s="185"/>
      <c r="DJ36" s="185"/>
      <c r="DK36" s="185"/>
      <c r="DL36" s="185"/>
      <c r="DM36" s="185"/>
      <c r="DN36" s="185"/>
      <c r="DO36" s="185"/>
      <c r="DP36" s="185"/>
      <c r="DQ36" s="185"/>
      <c r="DR36" s="186"/>
      <c r="DS36" s="184">
        <f>DS37+DS38</f>
        <v>16611200</v>
      </c>
      <c r="DT36" s="185"/>
      <c r="DU36" s="185"/>
      <c r="DV36" s="185"/>
      <c r="DW36" s="185"/>
      <c r="DX36" s="185"/>
      <c r="DY36" s="185"/>
      <c r="DZ36" s="185"/>
      <c r="EA36" s="185"/>
      <c r="EB36" s="185"/>
      <c r="EC36" s="185"/>
      <c r="ED36" s="185"/>
      <c r="EE36" s="186"/>
      <c r="EF36" s="184">
        <f>EF37+EF38</f>
        <v>16921400</v>
      </c>
      <c r="EG36" s="185"/>
      <c r="EH36" s="185"/>
      <c r="EI36" s="185"/>
      <c r="EJ36" s="185"/>
      <c r="EK36" s="185"/>
      <c r="EL36" s="185"/>
      <c r="EM36" s="185"/>
      <c r="EN36" s="185"/>
      <c r="EO36" s="185"/>
      <c r="EP36" s="185"/>
      <c r="EQ36" s="185"/>
      <c r="ER36" s="186"/>
      <c r="ES36" s="190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2"/>
    </row>
    <row r="37" spans="1:161" ht="33.75" customHeight="1" x14ac:dyDescent="0.2">
      <c r="A37" s="74" t="s">
        <v>235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83" t="s">
        <v>60</v>
      </c>
      <c r="BY37" s="84"/>
      <c r="BZ37" s="84"/>
      <c r="CA37" s="84"/>
      <c r="CB37" s="84"/>
      <c r="CC37" s="84"/>
      <c r="CD37" s="84"/>
      <c r="CE37" s="85"/>
      <c r="CF37" s="86" t="s">
        <v>59</v>
      </c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5"/>
      <c r="CS37" s="80" t="s">
        <v>95</v>
      </c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2"/>
      <c r="DF37" s="68">
        <f>1848000+13477400+462800</f>
        <v>15788200</v>
      </c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70"/>
      <c r="DS37" s="68">
        <f>2073400+13986500+481300</f>
        <v>16541200</v>
      </c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70"/>
      <c r="EF37" s="68">
        <f>1848000+14502800+500600</f>
        <v>16851400</v>
      </c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70"/>
      <c r="ES37" s="71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3"/>
    </row>
    <row r="38" spans="1:161" ht="13.5" customHeight="1" x14ac:dyDescent="0.2">
      <c r="A38" s="246" t="s">
        <v>224</v>
      </c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247"/>
      <c r="AR38" s="247"/>
      <c r="AS38" s="247"/>
      <c r="AT38" s="247"/>
      <c r="AU38" s="247"/>
      <c r="AV38" s="247"/>
      <c r="AW38" s="247"/>
      <c r="AX38" s="247"/>
      <c r="AY38" s="247"/>
      <c r="AZ38" s="247"/>
      <c r="BA38" s="247"/>
      <c r="BB38" s="247"/>
      <c r="BC38" s="247"/>
      <c r="BD38" s="247"/>
      <c r="BE38" s="247"/>
      <c r="BF38" s="247"/>
      <c r="BG38" s="247"/>
      <c r="BH38" s="247"/>
      <c r="BI38" s="247"/>
      <c r="BJ38" s="247"/>
      <c r="BK38" s="247"/>
      <c r="BL38" s="247"/>
      <c r="BM38" s="247"/>
      <c r="BN38" s="247"/>
      <c r="BO38" s="247"/>
      <c r="BP38" s="247"/>
      <c r="BQ38" s="247"/>
      <c r="BR38" s="247"/>
      <c r="BS38" s="247"/>
      <c r="BT38" s="247"/>
      <c r="BU38" s="247"/>
      <c r="BV38" s="247"/>
      <c r="BW38" s="248"/>
      <c r="BX38" s="180"/>
      <c r="BY38" s="81"/>
      <c r="BZ38" s="81"/>
      <c r="CA38" s="81"/>
      <c r="CB38" s="81"/>
      <c r="CC38" s="81"/>
      <c r="CD38" s="81"/>
      <c r="CE38" s="82"/>
      <c r="CF38" s="86" t="s">
        <v>59</v>
      </c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5"/>
      <c r="CS38" s="80" t="s">
        <v>95</v>
      </c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2"/>
      <c r="DF38" s="68">
        <v>52000</v>
      </c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70"/>
      <c r="DS38" s="68">
        <v>70000</v>
      </c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70"/>
      <c r="EF38" s="68">
        <v>70000</v>
      </c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70"/>
      <c r="ES38" s="71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3"/>
    </row>
    <row r="39" spans="1:161" ht="11.1" customHeight="1" x14ac:dyDescent="0.2">
      <c r="A39" s="176" t="s">
        <v>61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  <c r="BI39" s="177"/>
      <c r="BJ39" s="177"/>
      <c r="BK39" s="177"/>
      <c r="BL39" s="17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8"/>
      <c r="BX39" s="83" t="s">
        <v>62</v>
      </c>
      <c r="BY39" s="84"/>
      <c r="BZ39" s="84"/>
      <c r="CA39" s="84"/>
      <c r="CB39" s="84"/>
      <c r="CC39" s="84"/>
      <c r="CD39" s="84"/>
      <c r="CE39" s="85"/>
      <c r="CF39" s="86" t="s">
        <v>63</v>
      </c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5"/>
      <c r="CS39" s="80" t="s">
        <v>63</v>
      </c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2"/>
      <c r="DF39" s="68">
        <f>DF40</f>
        <v>0</v>
      </c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70"/>
      <c r="DS39" s="68">
        <f>DS40</f>
        <v>0</v>
      </c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70"/>
      <c r="EF39" s="68">
        <f>EF40</f>
        <v>0</v>
      </c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70"/>
      <c r="ES39" s="71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3"/>
    </row>
    <row r="40" spans="1:161" ht="11.1" customHeight="1" x14ac:dyDescent="0.2">
      <c r="A40" s="193" t="s">
        <v>55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4" t="s">
        <v>64</v>
      </c>
      <c r="BY40" s="195"/>
      <c r="BZ40" s="195"/>
      <c r="CA40" s="195"/>
      <c r="CB40" s="195"/>
      <c r="CC40" s="195"/>
      <c r="CD40" s="195"/>
      <c r="CE40" s="196"/>
      <c r="CF40" s="197" t="s">
        <v>63</v>
      </c>
      <c r="CG40" s="195"/>
      <c r="CH40" s="195"/>
      <c r="CI40" s="195"/>
      <c r="CJ40" s="195"/>
      <c r="CK40" s="195"/>
      <c r="CL40" s="195"/>
      <c r="CM40" s="195"/>
      <c r="CN40" s="195"/>
      <c r="CO40" s="195"/>
      <c r="CP40" s="195"/>
      <c r="CQ40" s="195"/>
      <c r="CR40" s="196"/>
      <c r="CS40" s="198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199"/>
      <c r="DE40" s="200"/>
      <c r="DF40" s="181"/>
      <c r="DG40" s="182"/>
      <c r="DH40" s="182"/>
      <c r="DI40" s="182"/>
      <c r="DJ40" s="182"/>
      <c r="DK40" s="182"/>
      <c r="DL40" s="182"/>
      <c r="DM40" s="182"/>
      <c r="DN40" s="182"/>
      <c r="DO40" s="182"/>
      <c r="DP40" s="182"/>
      <c r="DQ40" s="182"/>
      <c r="DR40" s="183"/>
      <c r="DS40" s="181"/>
      <c r="DT40" s="182"/>
      <c r="DU40" s="182"/>
      <c r="DV40" s="182"/>
      <c r="DW40" s="182"/>
      <c r="DX40" s="182"/>
      <c r="DY40" s="182"/>
      <c r="DZ40" s="182"/>
      <c r="EA40" s="182"/>
      <c r="EB40" s="182"/>
      <c r="EC40" s="182"/>
      <c r="ED40" s="182"/>
      <c r="EE40" s="183"/>
      <c r="EF40" s="181"/>
      <c r="EG40" s="182"/>
      <c r="EH40" s="182"/>
      <c r="EI40" s="182"/>
      <c r="EJ40" s="182"/>
      <c r="EK40" s="182"/>
      <c r="EL40" s="182"/>
      <c r="EM40" s="182"/>
      <c r="EN40" s="182"/>
      <c r="EO40" s="182"/>
      <c r="EP40" s="182"/>
      <c r="EQ40" s="182"/>
      <c r="ER40" s="183"/>
      <c r="ES40" s="187"/>
      <c r="ET40" s="188"/>
      <c r="EU40" s="188"/>
      <c r="EV40" s="188"/>
      <c r="EW40" s="188"/>
      <c r="EX40" s="188"/>
      <c r="EY40" s="188"/>
      <c r="EZ40" s="188"/>
      <c r="FA40" s="188"/>
      <c r="FB40" s="188"/>
      <c r="FC40" s="188"/>
      <c r="FD40" s="188"/>
      <c r="FE40" s="189"/>
    </row>
    <row r="41" spans="1:161" ht="11.1" customHeight="1" x14ac:dyDescent="0.2">
      <c r="A41" s="203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3"/>
      <c r="BS41" s="203"/>
      <c r="BT41" s="203"/>
      <c r="BU41" s="203"/>
      <c r="BV41" s="203"/>
      <c r="BW41" s="204"/>
      <c r="BX41" s="65"/>
      <c r="BY41" s="66"/>
      <c r="BZ41" s="66"/>
      <c r="CA41" s="66"/>
      <c r="CB41" s="66"/>
      <c r="CC41" s="66"/>
      <c r="CD41" s="66"/>
      <c r="CE41" s="67"/>
      <c r="CF41" s="179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7"/>
      <c r="CS41" s="201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202"/>
      <c r="DF41" s="184"/>
      <c r="DG41" s="185"/>
      <c r="DH41" s="185"/>
      <c r="DI41" s="185"/>
      <c r="DJ41" s="185"/>
      <c r="DK41" s="185"/>
      <c r="DL41" s="185"/>
      <c r="DM41" s="185"/>
      <c r="DN41" s="185"/>
      <c r="DO41" s="185"/>
      <c r="DP41" s="185"/>
      <c r="DQ41" s="185"/>
      <c r="DR41" s="186"/>
      <c r="DS41" s="184"/>
      <c r="DT41" s="185"/>
      <c r="DU41" s="185"/>
      <c r="DV41" s="185"/>
      <c r="DW41" s="185"/>
      <c r="DX41" s="185"/>
      <c r="DY41" s="185"/>
      <c r="DZ41" s="185"/>
      <c r="EA41" s="185"/>
      <c r="EB41" s="185"/>
      <c r="EC41" s="185"/>
      <c r="ED41" s="185"/>
      <c r="EE41" s="186"/>
      <c r="EF41" s="184"/>
      <c r="EG41" s="185"/>
      <c r="EH41" s="185"/>
      <c r="EI41" s="185"/>
      <c r="EJ41" s="185"/>
      <c r="EK41" s="185"/>
      <c r="EL41" s="185"/>
      <c r="EM41" s="185"/>
      <c r="EN41" s="185"/>
      <c r="EO41" s="185"/>
      <c r="EP41" s="185"/>
      <c r="EQ41" s="185"/>
      <c r="ER41" s="186"/>
      <c r="ES41" s="190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2"/>
    </row>
    <row r="42" spans="1:161" ht="11.1" customHeight="1" x14ac:dyDescent="0.2">
      <c r="A42" s="176" t="s">
        <v>65</v>
      </c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  <c r="BJ42" s="177"/>
      <c r="BK42" s="177"/>
      <c r="BL42" s="177"/>
      <c r="BM42" s="177"/>
      <c r="BN42" s="177"/>
      <c r="BO42" s="177"/>
      <c r="BP42" s="177"/>
      <c r="BQ42" s="177"/>
      <c r="BR42" s="177"/>
      <c r="BS42" s="177"/>
      <c r="BT42" s="177"/>
      <c r="BU42" s="177"/>
      <c r="BV42" s="177"/>
      <c r="BW42" s="178"/>
      <c r="BX42" s="83" t="s">
        <v>66</v>
      </c>
      <c r="BY42" s="84"/>
      <c r="BZ42" s="84"/>
      <c r="CA42" s="84"/>
      <c r="CB42" s="84"/>
      <c r="CC42" s="84"/>
      <c r="CD42" s="84"/>
      <c r="CE42" s="85"/>
      <c r="CF42" s="86" t="s">
        <v>67</v>
      </c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5"/>
      <c r="CS42" s="80" t="s">
        <v>67</v>
      </c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2"/>
      <c r="DF42" s="68">
        <f>DF43</f>
        <v>0</v>
      </c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70"/>
      <c r="DS42" s="68">
        <f>DS43</f>
        <v>0</v>
      </c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70"/>
      <c r="EF42" s="68">
        <f>EF43</f>
        <v>0</v>
      </c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70"/>
      <c r="ES42" s="71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3"/>
    </row>
    <row r="43" spans="1:161" ht="11.25" customHeight="1" x14ac:dyDescent="0.2">
      <c r="A43" s="211" t="s">
        <v>55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38"/>
      <c r="BY43" s="36"/>
      <c r="BZ43" s="36"/>
      <c r="CA43" s="36"/>
      <c r="CB43" s="36"/>
      <c r="CC43" s="36"/>
      <c r="CD43" s="36"/>
      <c r="CE43" s="37"/>
      <c r="CF43" s="35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40"/>
      <c r="CS43" s="41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40"/>
      <c r="DF43" s="181"/>
      <c r="DG43" s="182"/>
      <c r="DH43" s="182"/>
      <c r="DI43" s="182"/>
      <c r="DJ43" s="182"/>
      <c r="DK43" s="182"/>
      <c r="DL43" s="182"/>
      <c r="DM43" s="182"/>
      <c r="DN43" s="182"/>
      <c r="DO43" s="182"/>
      <c r="DP43" s="182"/>
      <c r="DQ43" s="182"/>
      <c r="DR43" s="183"/>
      <c r="DS43" s="181"/>
      <c r="DT43" s="182"/>
      <c r="DU43" s="182"/>
      <c r="DV43" s="182"/>
      <c r="DW43" s="182"/>
      <c r="DX43" s="182"/>
      <c r="DY43" s="182"/>
      <c r="DZ43" s="182"/>
      <c r="EA43" s="182"/>
      <c r="EB43" s="182"/>
      <c r="EC43" s="182"/>
      <c r="ED43" s="182"/>
      <c r="EE43" s="183"/>
      <c r="EF43" s="181"/>
      <c r="EG43" s="182"/>
      <c r="EH43" s="182"/>
      <c r="EI43" s="182"/>
      <c r="EJ43" s="182"/>
      <c r="EK43" s="182"/>
      <c r="EL43" s="182"/>
      <c r="EM43" s="182"/>
      <c r="EN43" s="182"/>
      <c r="EO43" s="182"/>
      <c r="EP43" s="182"/>
      <c r="EQ43" s="182"/>
      <c r="ER43" s="183"/>
      <c r="ES43" s="187"/>
      <c r="ET43" s="188"/>
      <c r="EU43" s="188"/>
      <c r="EV43" s="188"/>
      <c r="EW43" s="188"/>
      <c r="EX43" s="188"/>
      <c r="EY43" s="188"/>
      <c r="EZ43" s="188"/>
      <c r="FA43" s="188"/>
      <c r="FB43" s="188"/>
      <c r="FC43" s="188"/>
      <c r="FD43" s="188"/>
      <c r="FE43" s="189"/>
    </row>
    <row r="44" spans="1:161" ht="11.1" customHeight="1" x14ac:dyDescent="0.2">
      <c r="A44" s="60" t="s">
        <v>286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1"/>
      <c r="BX44" s="62" t="s">
        <v>227</v>
      </c>
      <c r="BY44" s="63"/>
      <c r="BZ44" s="63"/>
      <c r="CA44" s="63"/>
      <c r="CB44" s="63"/>
      <c r="CC44" s="63"/>
      <c r="CD44" s="63"/>
      <c r="CE44" s="64"/>
      <c r="CF44" s="212">
        <v>150</v>
      </c>
      <c r="CG44" s="213"/>
      <c r="CH44" s="213"/>
      <c r="CI44" s="213"/>
      <c r="CJ44" s="213"/>
      <c r="CK44" s="213"/>
      <c r="CL44" s="213"/>
      <c r="CM44" s="213"/>
      <c r="CN44" s="213"/>
      <c r="CO44" s="213"/>
      <c r="CP44" s="213"/>
      <c r="CQ44" s="213"/>
      <c r="CR44" s="214"/>
      <c r="CS44" s="215">
        <v>152</v>
      </c>
      <c r="CT44" s="216"/>
      <c r="CU44" s="216"/>
      <c r="CV44" s="216"/>
      <c r="CW44" s="216"/>
      <c r="CX44" s="216"/>
      <c r="CY44" s="216"/>
      <c r="CZ44" s="216"/>
      <c r="DA44" s="216"/>
      <c r="DB44" s="216"/>
      <c r="DC44" s="216"/>
      <c r="DD44" s="216"/>
      <c r="DE44" s="217"/>
      <c r="DF44" s="205"/>
      <c r="DG44" s="206"/>
      <c r="DH44" s="206"/>
      <c r="DI44" s="206"/>
      <c r="DJ44" s="206"/>
      <c r="DK44" s="206"/>
      <c r="DL44" s="206"/>
      <c r="DM44" s="206"/>
      <c r="DN44" s="206"/>
      <c r="DO44" s="206"/>
      <c r="DP44" s="206"/>
      <c r="DQ44" s="206"/>
      <c r="DR44" s="207"/>
      <c r="DS44" s="205"/>
      <c r="DT44" s="206"/>
      <c r="DU44" s="206"/>
      <c r="DV44" s="206"/>
      <c r="DW44" s="206"/>
      <c r="DX44" s="206"/>
      <c r="DY44" s="206"/>
      <c r="DZ44" s="206"/>
      <c r="EA44" s="206"/>
      <c r="EB44" s="206"/>
      <c r="EC44" s="206"/>
      <c r="ED44" s="206"/>
      <c r="EE44" s="207"/>
      <c r="EF44" s="205"/>
      <c r="EG44" s="206"/>
      <c r="EH44" s="206"/>
      <c r="EI44" s="206"/>
      <c r="EJ44" s="206"/>
      <c r="EK44" s="206"/>
      <c r="EL44" s="206"/>
      <c r="EM44" s="206"/>
      <c r="EN44" s="206"/>
      <c r="EO44" s="206"/>
      <c r="EP44" s="206"/>
      <c r="EQ44" s="206"/>
      <c r="ER44" s="207"/>
      <c r="ES44" s="208"/>
      <c r="ET44" s="209"/>
      <c r="EU44" s="209"/>
      <c r="EV44" s="209"/>
      <c r="EW44" s="209"/>
      <c r="EX44" s="209"/>
      <c r="EY44" s="209"/>
      <c r="EZ44" s="209"/>
      <c r="FA44" s="209"/>
      <c r="FB44" s="209"/>
      <c r="FC44" s="209"/>
      <c r="FD44" s="209"/>
      <c r="FE44" s="210"/>
    </row>
    <row r="45" spans="1:161" ht="11.1" customHeight="1" x14ac:dyDescent="0.2">
      <c r="A45" s="60" t="s">
        <v>287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1"/>
      <c r="BX45" s="62" t="s">
        <v>288</v>
      </c>
      <c r="BY45" s="63"/>
      <c r="BZ45" s="63"/>
      <c r="CA45" s="63"/>
      <c r="CB45" s="63"/>
      <c r="CC45" s="63"/>
      <c r="CD45" s="63"/>
      <c r="CE45" s="64"/>
      <c r="CF45" s="212">
        <v>150</v>
      </c>
      <c r="CG45" s="213"/>
      <c r="CH45" s="213"/>
      <c r="CI45" s="213"/>
      <c r="CJ45" s="213"/>
      <c r="CK45" s="213"/>
      <c r="CL45" s="213"/>
      <c r="CM45" s="213"/>
      <c r="CN45" s="213"/>
      <c r="CO45" s="213"/>
      <c r="CP45" s="213"/>
      <c r="CQ45" s="213"/>
      <c r="CR45" s="214"/>
      <c r="CS45" s="215">
        <v>162</v>
      </c>
      <c r="CT45" s="216"/>
      <c r="CU45" s="216"/>
      <c r="CV45" s="216"/>
      <c r="CW45" s="216"/>
      <c r="CX45" s="216"/>
      <c r="CY45" s="216"/>
      <c r="CZ45" s="216"/>
      <c r="DA45" s="216"/>
      <c r="DB45" s="216"/>
      <c r="DC45" s="216"/>
      <c r="DD45" s="216"/>
      <c r="DE45" s="217"/>
      <c r="DF45" s="205"/>
      <c r="DG45" s="206"/>
      <c r="DH45" s="206"/>
      <c r="DI45" s="206"/>
      <c r="DJ45" s="206"/>
      <c r="DK45" s="206"/>
      <c r="DL45" s="206"/>
      <c r="DM45" s="206"/>
      <c r="DN45" s="206"/>
      <c r="DO45" s="206"/>
      <c r="DP45" s="206"/>
      <c r="DQ45" s="206"/>
      <c r="DR45" s="207"/>
      <c r="DS45" s="205"/>
      <c r="DT45" s="206"/>
      <c r="DU45" s="206"/>
      <c r="DV45" s="206"/>
      <c r="DW45" s="206"/>
      <c r="DX45" s="206"/>
      <c r="DY45" s="206"/>
      <c r="DZ45" s="206"/>
      <c r="EA45" s="206"/>
      <c r="EB45" s="206"/>
      <c r="EC45" s="206"/>
      <c r="ED45" s="206"/>
      <c r="EE45" s="207"/>
      <c r="EF45" s="205"/>
      <c r="EG45" s="206"/>
      <c r="EH45" s="206"/>
      <c r="EI45" s="206"/>
      <c r="EJ45" s="206"/>
      <c r="EK45" s="206"/>
      <c r="EL45" s="206"/>
      <c r="EM45" s="206"/>
      <c r="EN45" s="206"/>
      <c r="EO45" s="206"/>
      <c r="EP45" s="206"/>
      <c r="EQ45" s="206"/>
      <c r="ER45" s="207"/>
      <c r="ES45" s="208"/>
      <c r="ET45" s="209"/>
      <c r="EU45" s="209"/>
      <c r="EV45" s="209"/>
      <c r="EW45" s="209"/>
      <c r="EX45" s="209"/>
      <c r="EY45" s="209"/>
      <c r="EZ45" s="209"/>
      <c r="FA45" s="209"/>
      <c r="FB45" s="209"/>
      <c r="FC45" s="209"/>
      <c r="FD45" s="209"/>
      <c r="FE45" s="210"/>
    </row>
    <row r="46" spans="1:161" ht="11.1" customHeight="1" x14ac:dyDescent="0.2">
      <c r="A46" s="88" t="s">
        <v>228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9"/>
      <c r="BX46" s="65" t="s">
        <v>289</v>
      </c>
      <c r="BY46" s="66"/>
      <c r="BZ46" s="66"/>
      <c r="CA46" s="66"/>
      <c r="CB46" s="66"/>
      <c r="CC46" s="66"/>
      <c r="CD46" s="66"/>
      <c r="CE46" s="67"/>
      <c r="CF46" s="54">
        <v>150</v>
      </c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6"/>
      <c r="CS46" s="57">
        <v>155</v>
      </c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9"/>
      <c r="DF46" s="184"/>
      <c r="DG46" s="185"/>
      <c r="DH46" s="185"/>
      <c r="DI46" s="185"/>
      <c r="DJ46" s="185"/>
      <c r="DK46" s="185"/>
      <c r="DL46" s="185"/>
      <c r="DM46" s="185"/>
      <c r="DN46" s="185"/>
      <c r="DO46" s="185"/>
      <c r="DP46" s="185"/>
      <c r="DQ46" s="185"/>
      <c r="DR46" s="186"/>
      <c r="DS46" s="184"/>
      <c r="DT46" s="185"/>
      <c r="DU46" s="185"/>
      <c r="DV46" s="185"/>
      <c r="DW46" s="185"/>
      <c r="DX46" s="185"/>
      <c r="DY46" s="185"/>
      <c r="DZ46" s="185"/>
      <c r="EA46" s="185"/>
      <c r="EB46" s="185"/>
      <c r="EC46" s="185"/>
      <c r="ED46" s="185"/>
      <c r="EE46" s="186"/>
      <c r="EF46" s="184"/>
      <c r="EG46" s="185"/>
      <c r="EH46" s="185"/>
      <c r="EI46" s="185"/>
      <c r="EJ46" s="185"/>
      <c r="EK46" s="185"/>
      <c r="EL46" s="185"/>
      <c r="EM46" s="185"/>
      <c r="EN46" s="185"/>
      <c r="EO46" s="185"/>
      <c r="EP46" s="185"/>
      <c r="EQ46" s="185"/>
      <c r="ER46" s="186"/>
      <c r="ES46" s="190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2"/>
    </row>
    <row r="47" spans="1:161" ht="11.1" customHeight="1" x14ac:dyDescent="0.2">
      <c r="A47" s="176" t="s">
        <v>68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/>
      <c r="BL47" s="177"/>
      <c r="BM47" s="177"/>
      <c r="BN47" s="177"/>
      <c r="BO47" s="177"/>
      <c r="BP47" s="177"/>
      <c r="BQ47" s="177"/>
      <c r="BR47" s="177"/>
      <c r="BS47" s="177"/>
      <c r="BT47" s="177"/>
      <c r="BU47" s="177"/>
      <c r="BV47" s="177"/>
      <c r="BW47" s="178"/>
      <c r="BX47" s="83" t="s">
        <v>69</v>
      </c>
      <c r="BY47" s="84"/>
      <c r="BZ47" s="84"/>
      <c r="CA47" s="84"/>
      <c r="CB47" s="84"/>
      <c r="CC47" s="84"/>
      <c r="CD47" s="84"/>
      <c r="CE47" s="85"/>
      <c r="CF47" s="86" t="s">
        <v>70</v>
      </c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5"/>
      <c r="CS47" s="80" t="s">
        <v>70</v>
      </c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2"/>
      <c r="DF47" s="68">
        <f>DF48</f>
        <v>4333928.32</v>
      </c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70"/>
      <c r="DS47" s="68">
        <f>DS48</f>
        <v>2731900</v>
      </c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70"/>
      <c r="EF47" s="68">
        <f>EF48</f>
        <v>2810200</v>
      </c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70"/>
      <c r="ES47" s="71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3"/>
    </row>
    <row r="48" spans="1:161" ht="11.1" customHeight="1" x14ac:dyDescent="0.2">
      <c r="A48" s="211" t="s">
        <v>55</v>
      </c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194" t="s">
        <v>71</v>
      </c>
      <c r="BY48" s="195"/>
      <c r="BZ48" s="195"/>
      <c r="CA48" s="195"/>
      <c r="CB48" s="195"/>
      <c r="CC48" s="195"/>
      <c r="CD48" s="195"/>
      <c r="CE48" s="196"/>
      <c r="CF48" s="197" t="s">
        <v>67</v>
      </c>
      <c r="CG48" s="195"/>
      <c r="CH48" s="195"/>
      <c r="CI48" s="195"/>
      <c r="CJ48" s="195"/>
      <c r="CK48" s="195"/>
      <c r="CL48" s="195"/>
      <c r="CM48" s="195"/>
      <c r="CN48" s="195"/>
      <c r="CO48" s="195"/>
      <c r="CP48" s="195"/>
      <c r="CQ48" s="195"/>
      <c r="CR48" s="196"/>
      <c r="CS48" s="224" t="s">
        <v>230</v>
      </c>
      <c r="CT48" s="225"/>
      <c r="CU48" s="225"/>
      <c r="CV48" s="225"/>
      <c r="CW48" s="225"/>
      <c r="CX48" s="225"/>
      <c r="CY48" s="225"/>
      <c r="CZ48" s="225"/>
      <c r="DA48" s="225"/>
      <c r="DB48" s="225"/>
      <c r="DC48" s="225"/>
      <c r="DD48" s="225"/>
      <c r="DE48" s="226"/>
      <c r="DF48" s="181">
        <f>1037500+70700+35000+739700+1458500+859300+49200+84028.32</f>
        <v>4333928.32</v>
      </c>
      <c r="DG48" s="182"/>
      <c r="DH48" s="182"/>
      <c r="DI48" s="182"/>
      <c r="DJ48" s="182"/>
      <c r="DK48" s="182"/>
      <c r="DL48" s="182"/>
      <c r="DM48" s="182"/>
      <c r="DN48" s="182"/>
      <c r="DO48" s="182"/>
      <c r="DP48" s="182"/>
      <c r="DQ48" s="182"/>
      <c r="DR48" s="183"/>
      <c r="DS48" s="218">
        <f>966600+769300+859300+49200+87500</f>
        <v>2731900</v>
      </c>
      <c r="DT48" s="219"/>
      <c r="DU48" s="219"/>
      <c r="DV48" s="219"/>
      <c r="DW48" s="219"/>
      <c r="DX48" s="219"/>
      <c r="DY48" s="219"/>
      <c r="DZ48" s="219"/>
      <c r="EA48" s="219"/>
      <c r="EB48" s="219"/>
      <c r="EC48" s="219"/>
      <c r="ED48" s="219"/>
      <c r="EE48" s="220"/>
      <c r="EF48" s="218">
        <f>966600+744100+959300+49200+91000</f>
        <v>2810200</v>
      </c>
      <c r="EG48" s="219"/>
      <c r="EH48" s="219"/>
      <c r="EI48" s="219"/>
      <c r="EJ48" s="219"/>
      <c r="EK48" s="219"/>
      <c r="EL48" s="219"/>
      <c r="EM48" s="219"/>
      <c r="EN48" s="219"/>
      <c r="EO48" s="219"/>
      <c r="EP48" s="219"/>
      <c r="EQ48" s="219"/>
      <c r="ER48" s="220"/>
      <c r="ES48" s="187"/>
      <c r="ET48" s="188"/>
      <c r="EU48" s="188"/>
      <c r="EV48" s="188"/>
      <c r="EW48" s="188"/>
      <c r="EX48" s="188"/>
      <c r="EY48" s="188"/>
      <c r="EZ48" s="188"/>
      <c r="FA48" s="188"/>
      <c r="FB48" s="188"/>
      <c r="FC48" s="188"/>
      <c r="FD48" s="188"/>
      <c r="FE48" s="189"/>
    </row>
    <row r="49" spans="1:161" ht="23.25" customHeight="1" x14ac:dyDescent="0.2">
      <c r="A49" s="87" t="s">
        <v>229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230"/>
      <c r="BX49" s="65"/>
      <c r="BY49" s="66"/>
      <c r="BZ49" s="66"/>
      <c r="CA49" s="66"/>
      <c r="CB49" s="66"/>
      <c r="CC49" s="66"/>
      <c r="CD49" s="66"/>
      <c r="CE49" s="67"/>
      <c r="CF49" s="179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7"/>
      <c r="CS49" s="227"/>
      <c r="CT49" s="228"/>
      <c r="CU49" s="228"/>
      <c r="CV49" s="228"/>
      <c r="CW49" s="228"/>
      <c r="CX49" s="228"/>
      <c r="CY49" s="228"/>
      <c r="CZ49" s="228"/>
      <c r="DA49" s="228"/>
      <c r="DB49" s="228"/>
      <c r="DC49" s="228"/>
      <c r="DD49" s="228"/>
      <c r="DE49" s="229"/>
      <c r="DF49" s="184"/>
      <c r="DG49" s="185"/>
      <c r="DH49" s="185"/>
      <c r="DI49" s="185"/>
      <c r="DJ49" s="185"/>
      <c r="DK49" s="185"/>
      <c r="DL49" s="185"/>
      <c r="DM49" s="185"/>
      <c r="DN49" s="185"/>
      <c r="DO49" s="185"/>
      <c r="DP49" s="185"/>
      <c r="DQ49" s="185"/>
      <c r="DR49" s="186"/>
      <c r="DS49" s="221"/>
      <c r="DT49" s="222"/>
      <c r="DU49" s="222"/>
      <c r="DV49" s="222"/>
      <c r="DW49" s="222"/>
      <c r="DX49" s="222"/>
      <c r="DY49" s="222"/>
      <c r="DZ49" s="222"/>
      <c r="EA49" s="222"/>
      <c r="EB49" s="222"/>
      <c r="EC49" s="222"/>
      <c r="ED49" s="222"/>
      <c r="EE49" s="223"/>
      <c r="EF49" s="221"/>
      <c r="EG49" s="222"/>
      <c r="EH49" s="222"/>
      <c r="EI49" s="222"/>
      <c r="EJ49" s="222"/>
      <c r="EK49" s="222"/>
      <c r="EL49" s="222"/>
      <c r="EM49" s="222"/>
      <c r="EN49" s="222"/>
      <c r="EO49" s="222"/>
      <c r="EP49" s="222"/>
      <c r="EQ49" s="222"/>
      <c r="ER49" s="223"/>
      <c r="ES49" s="190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2"/>
    </row>
    <row r="50" spans="1:161" ht="11.1" customHeight="1" x14ac:dyDescent="0.2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9"/>
      <c r="BX50" s="83"/>
      <c r="BY50" s="84"/>
      <c r="BZ50" s="84"/>
      <c r="CA50" s="84"/>
      <c r="CB50" s="84"/>
      <c r="CC50" s="84"/>
      <c r="CD50" s="84"/>
      <c r="CE50" s="85"/>
      <c r="CF50" s="86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5"/>
      <c r="CS50" s="80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2"/>
      <c r="DF50" s="68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70"/>
      <c r="DS50" s="68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70"/>
      <c r="EF50" s="68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70"/>
      <c r="ES50" s="71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3"/>
    </row>
    <row r="51" spans="1:161" ht="11.1" customHeight="1" x14ac:dyDescent="0.2">
      <c r="A51" s="176" t="s">
        <v>72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7"/>
      <c r="BR51" s="177"/>
      <c r="BS51" s="177"/>
      <c r="BT51" s="177"/>
      <c r="BU51" s="177"/>
      <c r="BV51" s="177"/>
      <c r="BW51" s="178"/>
      <c r="BX51" s="83" t="s">
        <v>73</v>
      </c>
      <c r="BY51" s="84"/>
      <c r="BZ51" s="84"/>
      <c r="CA51" s="84"/>
      <c r="CB51" s="84"/>
      <c r="CC51" s="84"/>
      <c r="CD51" s="84"/>
      <c r="CE51" s="85"/>
      <c r="CF51" s="86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5"/>
      <c r="CS51" s="80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2"/>
      <c r="DF51" s="68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70"/>
      <c r="DS51" s="68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70"/>
      <c r="EF51" s="68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70"/>
      <c r="ES51" s="71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3"/>
    </row>
    <row r="52" spans="1:161" ht="11.1" customHeight="1" x14ac:dyDescent="0.2">
      <c r="A52" s="211" t="s">
        <v>55</v>
      </c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  <c r="BI52" s="211"/>
      <c r="BJ52" s="211"/>
      <c r="BK52" s="211"/>
      <c r="BL52" s="211"/>
      <c r="BM52" s="211"/>
      <c r="BN52" s="211"/>
      <c r="BO52" s="211"/>
      <c r="BP52" s="211"/>
      <c r="BQ52" s="211"/>
      <c r="BR52" s="211"/>
      <c r="BS52" s="211"/>
      <c r="BT52" s="211"/>
      <c r="BU52" s="211"/>
      <c r="BV52" s="211"/>
      <c r="BW52" s="211"/>
      <c r="BX52" s="194"/>
      <c r="BY52" s="195"/>
      <c r="BZ52" s="195"/>
      <c r="CA52" s="195"/>
      <c r="CB52" s="195"/>
      <c r="CC52" s="195"/>
      <c r="CD52" s="195"/>
      <c r="CE52" s="196"/>
      <c r="CF52" s="197"/>
      <c r="CG52" s="195"/>
      <c r="CH52" s="195"/>
      <c r="CI52" s="195"/>
      <c r="CJ52" s="195"/>
      <c r="CK52" s="195"/>
      <c r="CL52" s="195"/>
      <c r="CM52" s="195"/>
      <c r="CN52" s="195"/>
      <c r="CO52" s="195"/>
      <c r="CP52" s="195"/>
      <c r="CQ52" s="195"/>
      <c r="CR52" s="196"/>
      <c r="CS52" s="198"/>
      <c r="CT52" s="199"/>
      <c r="CU52" s="199"/>
      <c r="CV52" s="199"/>
      <c r="CW52" s="199"/>
      <c r="CX52" s="199"/>
      <c r="CY52" s="199"/>
      <c r="CZ52" s="199"/>
      <c r="DA52" s="199"/>
      <c r="DB52" s="199"/>
      <c r="DC52" s="199"/>
      <c r="DD52" s="199"/>
      <c r="DE52" s="200"/>
      <c r="DF52" s="181"/>
      <c r="DG52" s="182"/>
      <c r="DH52" s="182"/>
      <c r="DI52" s="182"/>
      <c r="DJ52" s="182"/>
      <c r="DK52" s="182"/>
      <c r="DL52" s="182"/>
      <c r="DM52" s="182"/>
      <c r="DN52" s="182"/>
      <c r="DO52" s="182"/>
      <c r="DP52" s="182"/>
      <c r="DQ52" s="182"/>
      <c r="DR52" s="183"/>
      <c r="DS52" s="181"/>
      <c r="DT52" s="182"/>
      <c r="DU52" s="182"/>
      <c r="DV52" s="182"/>
      <c r="DW52" s="182"/>
      <c r="DX52" s="182"/>
      <c r="DY52" s="182"/>
      <c r="DZ52" s="182"/>
      <c r="EA52" s="182"/>
      <c r="EB52" s="182"/>
      <c r="EC52" s="182"/>
      <c r="ED52" s="182"/>
      <c r="EE52" s="183"/>
      <c r="EF52" s="181"/>
      <c r="EG52" s="182"/>
      <c r="EH52" s="182"/>
      <c r="EI52" s="182"/>
      <c r="EJ52" s="182"/>
      <c r="EK52" s="182"/>
      <c r="EL52" s="182"/>
      <c r="EM52" s="182"/>
      <c r="EN52" s="182"/>
      <c r="EO52" s="182"/>
      <c r="EP52" s="182"/>
      <c r="EQ52" s="182"/>
      <c r="ER52" s="183"/>
      <c r="ES52" s="187"/>
      <c r="ET52" s="188"/>
      <c r="EU52" s="188"/>
      <c r="EV52" s="188"/>
      <c r="EW52" s="188"/>
      <c r="EX52" s="188"/>
      <c r="EY52" s="188"/>
      <c r="EZ52" s="188"/>
      <c r="FA52" s="188"/>
      <c r="FB52" s="188"/>
      <c r="FC52" s="188"/>
      <c r="FD52" s="188"/>
      <c r="FE52" s="189"/>
    </row>
    <row r="53" spans="1:161" ht="11.1" customHeight="1" x14ac:dyDescent="0.2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9"/>
      <c r="BX53" s="65"/>
      <c r="BY53" s="66"/>
      <c r="BZ53" s="66"/>
      <c r="CA53" s="66"/>
      <c r="CB53" s="66"/>
      <c r="CC53" s="66"/>
      <c r="CD53" s="66"/>
      <c r="CE53" s="67"/>
      <c r="CF53" s="179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7"/>
      <c r="CS53" s="201"/>
      <c r="CT53" s="153"/>
      <c r="CU53" s="153"/>
      <c r="CV53" s="153"/>
      <c r="CW53" s="153"/>
      <c r="CX53" s="153"/>
      <c r="CY53" s="153"/>
      <c r="CZ53" s="153"/>
      <c r="DA53" s="153"/>
      <c r="DB53" s="153"/>
      <c r="DC53" s="153"/>
      <c r="DD53" s="153"/>
      <c r="DE53" s="202"/>
      <c r="DF53" s="184"/>
      <c r="DG53" s="185"/>
      <c r="DH53" s="185"/>
      <c r="DI53" s="185"/>
      <c r="DJ53" s="185"/>
      <c r="DK53" s="185"/>
      <c r="DL53" s="185"/>
      <c r="DM53" s="185"/>
      <c r="DN53" s="185"/>
      <c r="DO53" s="185"/>
      <c r="DP53" s="185"/>
      <c r="DQ53" s="185"/>
      <c r="DR53" s="186"/>
      <c r="DS53" s="184"/>
      <c r="DT53" s="185"/>
      <c r="DU53" s="185"/>
      <c r="DV53" s="185"/>
      <c r="DW53" s="185"/>
      <c r="DX53" s="185"/>
      <c r="DY53" s="185"/>
      <c r="DZ53" s="185"/>
      <c r="EA53" s="185"/>
      <c r="EB53" s="185"/>
      <c r="EC53" s="185"/>
      <c r="ED53" s="185"/>
      <c r="EE53" s="186"/>
      <c r="EF53" s="184"/>
      <c r="EG53" s="185"/>
      <c r="EH53" s="185"/>
      <c r="EI53" s="185"/>
      <c r="EJ53" s="185"/>
      <c r="EK53" s="185"/>
      <c r="EL53" s="185"/>
      <c r="EM53" s="185"/>
      <c r="EN53" s="185"/>
      <c r="EO53" s="185"/>
      <c r="EP53" s="185"/>
      <c r="EQ53" s="185"/>
      <c r="ER53" s="186"/>
      <c r="ES53" s="190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2"/>
    </row>
    <row r="54" spans="1:161" ht="11.1" customHeight="1" x14ac:dyDescent="0.2">
      <c r="A54" s="87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9"/>
      <c r="BX54" s="83"/>
      <c r="BY54" s="84"/>
      <c r="BZ54" s="84"/>
      <c r="CA54" s="84"/>
      <c r="CB54" s="84"/>
      <c r="CC54" s="84"/>
      <c r="CD54" s="84"/>
      <c r="CE54" s="85"/>
      <c r="CF54" s="86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5"/>
      <c r="CS54" s="80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2"/>
      <c r="DF54" s="68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70"/>
      <c r="DS54" s="68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70"/>
      <c r="EF54" s="68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70"/>
      <c r="ES54" s="71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3"/>
    </row>
    <row r="55" spans="1:161" ht="12.75" customHeight="1" x14ac:dyDescent="0.2">
      <c r="A55" s="176" t="s">
        <v>74</v>
      </c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177"/>
      <c r="BH55" s="177"/>
      <c r="BI55" s="177"/>
      <c r="BJ55" s="177"/>
      <c r="BK55" s="177"/>
      <c r="BL55" s="177"/>
      <c r="BM55" s="177"/>
      <c r="BN55" s="177"/>
      <c r="BO55" s="177"/>
      <c r="BP55" s="177"/>
      <c r="BQ55" s="177"/>
      <c r="BR55" s="177"/>
      <c r="BS55" s="177"/>
      <c r="BT55" s="177"/>
      <c r="BU55" s="177"/>
      <c r="BV55" s="177"/>
      <c r="BW55" s="178"/>
      <c r="BX55" s="83" t="s">
        <v>75</v>
      </c>
      <c r="BY55" s="84"/>
      <c r="BZ55" s="84"/>
      <c r="CA55" s="84"/>
      <c r="CB55" s="84"/>
      <c r="CC55" s="84"/>
      <c r="CD55" s="84"/>
      <c r="CE55" s="85"/>
      <c r="CF55" s="86" t="s">
        <v>47</v>
      </c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5"/>
      <c r="CS55" s="80" t="s">
        <v>59</v>
      </c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2"/>
      <c r="DF55" s="68">
        <f>DF56</f>
        <v>0</v>
      </c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70"/>
      <c r="DS55" s="68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70"/>
      <c r="EF55" s="68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70"/>
      <c r="ES55" s="155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3"/>
    </row>
    <row r="56" spans="1:161" ht="33.75" customHeight="1" x14ac:dyDescent="0.2">
      <c r="A56" s="74" t="s">
        <v>76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83" t="s">
        <v>77</v>
      </c>
      <c r="BY56" s="84"/>
      <c r="BZ56" s="84"/>
      <c r="CA56" s="84"/>
      <c r="CB56" s="84"/>
      <c r="CC56" s="84"/>
      <c r="CD56" s="84"/>
      <c r="CE56" s="85"/>
      <c r="CF56" s="86" t="s">
        <v>78</v>
      </c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5"/>
      <c r="CS56" s="80" t="s">
        <v>95</v>
      </c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2"/>
      <c r="DF56" s="68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70"/>
      <c r="DS56" s="68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70"/>
      <c r="EF56" s="68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70"/>
      <c r="ES56" s="71" t="s">
        <v>47</v>
      </c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3"/>
    </row>
    <row r="57" spans="1:161" ht="11.1" customHeight="1" x14ac:dyDescent="0.2">
      <c r="A57" s="87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9"/>
      <c r="BX57" s="83"/>
      <c r="BY57" s="84"/>
      <c r="BZ57" s="84"/>
      <c r="CA57" s="84"/>
      <c r="CB57" s="84"/>
      <c r="CC57" s="84"/>
      <c r="CD57" s="84"/>
      <c r="CE57" s="85"/>
      <c r="CF57" s="86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5"/>
      <c r="CS57" s="80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2"/>
      <c r="DF57" s="68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70"/>
      <c r="DS57" s="68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70"/>
      <c r="EF57" s="68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70"/>
      <c r="ES57" s="71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3"/>
    </row>
    <row r="58" spans="1:161" ht="11.1" customHeight="1" x14ac:dyDescent="0.2">
      <c r="A58" s="163" t="s">
        <v>79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  <c r="BW58" s="163"/>
      <c r="BX58" s="164" t="s">
        <v>80</v>
      </c>
      <c r="BY58" s="165"/>
      <c r="BZ58" s="165"/>
      <c r="CA58" s="165"/>
      <c r="CB58" s="165"/>
      <c r="CC58" s="165"/>
      <c r="CD58" s="165"/>
      <c r="CE58" s="166"/>
      <c r="CF58" s="167" t="s">
        <v>47</v>
      </c>
      <c r="CG58" s="165"/>
      <c r="CH58" s="165"/>
      <c r="CI58" s="165"/>
      <c r="CJ58" s="165"/>
      <c r="CK58" s="165"/>
      <c r="CL58" s="165"/>
      <c r="CM58" s="165"/>
      <c r="CN58" s="165"/>
      <c r="CO58" s="165"/>
      <c r="CP58" s="165"/>
      <c r="CQ58" s="165"/>
      <c r="CR58" s="166"/>
      <c r="CS58" s="168" t="s">
        <v>202</v>
      </c>
      <c r="CT58" s="169"/>
      <c r="CU58" s="169"/>
      <c r="CV58" s="169"/>
      <c r="CW58" s="169"/>
      <c r="CX58" s="169"/>
      <c r="CY58" s="169"/>
      <c r="CZ58" s="169"/>
      <c r="DA58" s="169"/>
      <c r="DB58" s="169"/>
      <c r="DC58" s="169"/>
      <c r="DD58" s="169"/>
      <c r="DE58" s="170"/>
      <c r="DF58" s="231">
        <f>DF59+DF82+DF86+DF93</f>
        <v>20239751.509999998</v>
      </c>
      <c r="DG58" s="232"/>
      <c r="DH58" s="232"/>
      <c r="DI58" s="232"/>
      <c r="DJ58" s="232"/>
      <c r="DK58" s="232"/>
      <c r="DL58" s="232"/>
      <c r="DM58" s="232"/>
      <c r="DN58" s="232"/>
      <c r="DO58" s="232"/>
      <c r="DP58" s="232"/>
      <c r="DQ58" s="232"/>
      <c r="DR58" s="233"/>
      <c r="DS58" s="231">
        <f>DS59+DS82+DS86+DS93</f>
        <v>19379100</v>
      </c>
      <c r="DT58" s="232"/>
      <c r="DU58" s="232"/>
      <c r="DV58" s="232"/>
      <c r="DW58" s="232"/>
      <c r="DX58" s="232"/>
      <c r="DY58" s="232"/>
      <c r="DZ58" s="232"/>
      <c r="EA58" s="232"/>
      <c r="EB58" s="232"/>
      <c r="EC58" s="232"/>
      <c r="ED58" s="232"/>
      <c r="EE58" s="233"/>
      <c r="EF58" s="231">
        <f>EF59+EF82+EF86+EF93</f>
        <v>19767600</v>
      </c>
      <c r="EG58" s="232"/>
      <c r="EH58" s="232"/>
      <c r="EI58" s="232"/>
      <c r="EJ58" s="232"/>
      <c r="EK58" s="232"/>
      <c r="EL58" s="232"/>
      <c r="EM58" s="232"/>
      <c r="EN58" s="232"/>
      <c r="EO58" s="232"/>
      <c r="EP58" s="232"/>
      <c r="EQ58" s="232"/>
      <c r="ER58" s="233"/>
      <c r="ES58" s="71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3"/>
    </row>
    <row r="59" spans="1:161" ht="22.5" customHeight="1" x14ac:dyDescent="0.2">
      <c r="A59" s="234" t="s">
        <v>81</v>
      </c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5"/>
      <c r="AP59" s="235"/>
      <c r="AQ59" s="235"/>
      <c r="AR59" s="235"/>
      <c r="AS59" s="235"/>
      <c r="AT59" s="235"/>
      <c r="AU59" s="235"/>
      <c r="AV59" s="235"/>
      <c r="AW59" s="235"/>
      <c r="AX59" s="235"/>
      <c r="AY59" s="235"/>
      <c r="AZ59" s="235"/>
      <c r="BA59" s="235"/>
      <c r="BB59" s="235"/>
      <c r="BC59" s="235"/>
      <c r="BD59" s="235"/>
      <c r="BE59" s="235"/>
      <c r="BF59" s="235"/>
      <c r="BG59" s="235"/>
      <c r="BH59" s="235"/>
      <c r="BI59" s="235"/>
      <c r="BJ59" s="235"/>
      <c r="BK59" s="235"/>
      <c r="BL59" s="235"/>
      <c r="BM59" s="235"/>
      <c r="BN59" s="235"/>
      <c r="BO59" s="235"/>
      <c r="BP59" s="235"/>
      <c r="BQ59" s="235"/>
      <c r="BR59" s="235"/>
      <c r="BS59" s="235"/>
      <c r="BT59" s="235"/>
      <c r="BU59" s="235"/>
      <c r="BV59" s="235"/>
      <c r="BW59" s="235"/>
      <c r="BX59" s="83" t="s">
        <v>82</v>
      </c>
      <c r="BY59" s="84"/>
      <c r="BZ59" s="84"/>
      <c r="CA59" s="84"/>
      <c r="CB59" s="84"/>
      <c r="CC59" s="84"/>
      <c r="CD59" s="84"/>
      <c r="CE59" s="85"/>
      <c r="CF59" s="86" t="s">
        <v>47</v>
      </c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5"/>
      <c r="CS59" s="80" t="s">
        <v>203</v>
      </c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2"/>
      <c r="DF59" s="68">
        <f>DF60+DF64+DF78</f>
        <v>15203400</v>
      </c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70"/>
      <c r="DS59" s="68">
        <f>DS60+DS64+DS68+DS78</f>
        <v>15725380</v>
      </c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70"/>
      <c r="EF59" s="68">
        <f>EF60+EF64+EF68+EF78</f>
        <v>15755380</v>
      </c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70"/>
      <c r="ES59" s="71" t="s">
        <v>47</v>
      </c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3"/>
    </row>
    <row r="60" spans="1:161" ht="22.5" customHeight="1" x14ac:dyDescent="0.2">
      <c r="A60" s="74" t="s">
        <v>83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83" t="s">
        <v>84</v>
      </c>
      <c r="BY60" s="84"/>
      <c r="BZ60" s="84"/>
      <c r="CA60" s="84"/>
      <c r="CB60" s="84"/>
      <c r="CC60" s="84"/>
      <c r="CD60" s="84"/>
      <c r="CE60" s="85"/>
      <c r="CF60" s="86" t="s">
        <v>85</v>
      </c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5"/>
      <c r="CS60" s="80" t="s">
        <v>204</v>
      </c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2"/>
      <c r="DF60" s="93">
        <f>DF61+DF62+DF63</f>
        <v>11644700</v>
      </c>
      <c r="DG60" s="94"/>
      <c r="DH60" s="94"/>
      <c r="DI60" s="94"/>
      <c r="DJ60" s="94"/>
      <c r="DK60" s="94"/>
      <c r="DL60" s="94"/>
      <c r="DM60" s="94"/>
      <c r="DN60" s="94"/>
      <c r="DO60" s="94"/>
      <c r="DP60" s="94"/>
      <c r="DQ60" s="94"/>
      <c r="DR60" s="95"/>
      <c r="DS60" s="68">
        <f>DS61+DS62+DS63</f>
        <v>12002680</v>
      </c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70"/>
      <c r="EF60" s="68">
        <f>EF61+EF62+EF63</f>
        <v>12032680</v>
      </c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70"/>
      <c r="ES60" s="71" t="s">
        <v>47</v>
      </c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3"/>
    </row>
    <row r="61" spans="1:161" ht="22.5" customHeight="1" x14ac:dyDescent="0.2">
      <c r="A61" s="74" t="s">
        <v>239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83" t="s">
        <v>234</v>
      </c>
      <c r="BY61" s="84"/>
      <c r="BZ61" s="84"/>
      <c r="CA61" s="84"/>
      <c r="CB61" s="84"/>
      <c r="CC61" s="84"/>
      <c r="CD61" s="84"/>
      <c r="CE61" s="85"/>
      <c r="CF61" s="86" t="s">
        <v>85</v>
      </c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5"/>
      <c r="CS61" s="80" t="s">
        <v>204</v>
      </c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2"/>
      <c r="DF61" s="90">
        <v>17000</v>
      </c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2"/>
      <c r="DS61" s="93">
        <v>17000</v>
      </c>
      <c r="DT61" s="94"/>
      <c r="DU61" s="94"/>
      <c r="DV61" s="94"/>
      <c r="DW61" s="94"/>
      <c r="DX61" s="94"/>
      <c r="DY61" s="94"/>
      <c r="DZ61" s="94"/>
      <c r="EA61" s="94"/>
      <c r="EB61" s="94"/>
      <c r="EC61" s="94"/>
      <c r="ED61" s="94"/>
      <c r="EE61" s="95"/>
      <c r="EF61" s="93">
        <v>17000</v>
      </c>
      <c r="EG61" s="94"/>
      <c r="EH61" s="94"/>
      <c r="EI61" s="94"/>
      <c r="EJ61" s="94"/>
      <c r="EK61" s="94"/>
      <c r="EL61" s="94"/>
      <c r="EM61" s="94"/>
      <c r="EN61" s="94"/>
      <c r="EO61" s="94"/>
      <c r="EP61" s="94"/>
      <c r="EQ61" s="94"/>
      <c r="ER61" s="95"/>
      <c r="ES61" s="71" t="s">
        <v>47</v>
      </c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3"/>
    </row>
    <row r="62" spans="1:161" ht="22.5" customHeight="1" x14ac:dyDescent="0.2">
      <c r="A62" s="74" t="s">
        <v>237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83" t="s">
        <v>238</v>
      </c>
      <c r="BY62" s="84"/>
      <c r="BZ62" s="84"/>
      <c r="CA62" s="84"/>
      <c r="CB62" s="84"/>
      <c r="CC62" s="84"/>
      <c r="CD62" s="84"/>
      <c r="CE62" s="85"/>
      <c r="CF62" s="86" t="s">
        <v>85</v>
      </c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5"/>
      <c r="CS62" s="80" t="s">
        <v>204</v>
      </c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2"/>
      <c r="DF62" s="68">
        <f>9800000+657700+300000</f>
        <v>10757700</v>
      </c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70"/>
      <c r="DS62" s="68">
        <f>10800000+300000</f>
        <v>11100000</v>
      </c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70"/>
      <c r="EF62" s="68">
        <f>10800000+300000+30000</f>
        <v>11130000</v>
      </c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70"/>
      <c r="ES62" s="71" t="s">
        <v>47</v>
      </c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3"/>
    </row>
    <row r="63" spans="1:161" ht="22.5" customHeight="1" x14ac:dyDescent="0.2">
      <c r="A63" s="74" t="s">
        <v>240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83" t="s">
        <v>244</v>
      </c>
      <c r="BY63" s="84"/>
      <c r="BZ63" s="84"/>
      <c r="CA63" s="84"/>
      <c r="CB63" s="84"/>
      <c r="CC63" s="84"/>
      <c r="CD63" s="84"/>
      <c r="CE63" s="85"/>
      <c r="CF63" s="86" t="s">
        <v>85</v>
      </c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5"/>
      <c r="CS63" s="80" t="s">
        <v>204</v>
      </c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2"/>
      <c r="DF63" s="68">
        <f>225700+644300</f>
        <v>870000</v>
      </c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70"/>
      <c r="DS63" s="68">
        <f>225700+659980</f>
        <v>885680</v>
      </c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70"/>
      <c r="EF63" s="68">
        <f>225700+659980</f>
        <v>885680</v>
      </c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70"/>
      <c r="ES63" s="71" t="s">
        <v>47</v>
      </c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3"/>
    </row>
    <row r="64" spans="1:161" ht="22.5" customHeight="1" x14ac:dyDescent="0.2">
      <c r="A64" s="74" t="s">
        <v>83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83" t="s">
        <v>87</v>
      </c>
      <c r="BY64" s="84"/>
      <c r="BZ64" s="84"/>
      <c r="CA64" s="84"/>
      <c r="CB64" s="84"/>
      <c r="CC64" s="84"/>
      <c r="CD64" s="84"/>
      <c r="CE64" s="85"/>
      <c r="CF64" s="86" t="s">
        <v>85</v>
      </c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5"/>
      <c r="CS64" s="80" t="s">
        <v>242</v>
      </c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2"/>
      <c r="DF64" s="68">
        <f>DF65+DF66+DF67</f>
        <v>21500</v>
      </c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70"/>
      <c r="DS64" s="68">
        <f>DS65+DS66+DS67</f>
        <v>21500</v>
      </c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70"/>
      <c r="EF64" s="68">
        <f>EF65+EF66+EF67</f>
        <v>21500</v>
      </c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70"/>
      <c r="ES64" s="71" t="s">
        <v>47</v>
      </c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3"/>
    </row>
    <row r="65" spans="1:161" ht="22.5" customHeight="1" x14ac:dyDescent="0.2">
      <c r="A65" s="74" t="s">
        <v>239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83" t="s">
        <v>241</v>
      </c>
      <c r="BY65" s="84"/>
      <c r="BZ65" s="84"/>
      <c r="CA65" s="84"/>
      <c r="CB65" s="84"/>
      <c r="CC65" s="84"/>
      <c r="CD65" s="84"/>
      <c r="CE65" s="85"/>
      <c r="CF65" s="86" t="s">
        <v>85</v>
      </c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5"/>
      <c r="CS65" s="80" t="s">
        <v>242</v>
      </c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2"/>
      <c r="DF65" s="68">
        <v>0</v>
      </c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70"/>
      <c r="DS65" s="68">
        <v>0</v>
      </c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70"/>
      <c r="EF65" s="68">
        <v>0</v>
      </c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70"/>
      <c r="ES65" s="71" t="s">
        <v>47</v>
      </c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3"/>
    </row>
    <row r="66" spans="1:161" ht="22.5" customHeight="1" x14ac:dyDescent="0.2">
      <c r="A66" s="74" t="s">
        <v>237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83" t="s">
        <v>243</v>
      </c>
      <c r="BY66" s="84"/>
      <c r="BZ66" s="84"/>
      <c r="CA66" s="84"/>
      <c r="CB66" s="84"/>
      <c r="CC66" s="84"/>
      <c r="CD66" s="84"/>
      <c r="CE66" s="85"/>
      <c r="CF66" s="86" t="s">
        <v>85</v>
      </c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5"/>
      <c r="CS66" s="80" t="s">
        <v>242</v>
      </c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2"/>
      <c r="DF66" s="68">
        <v>20000</v>
      </c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70"/>
      <c r="DS66" s="68">
        <v>20000</v>
      </c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70"/>
      <c r="EF66" s="68">
        <v>20000</v>
      </c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70"/>
      <c r="ES66" s="71" t="s">
        <v>47</v>
      </c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3"/>
    </row>
    <row r="67" spans="1:161" ht="22.5" customHeight="1" x14ac:dyDescent="0.2">
      <c r="A67" s="74" t="s">
        <v>240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83" t="s">
        <v>245</v>
      </c>
      <c r="BY67" s="84"/>
      <c r="BZ67" s="84"/>
      <c r="CA67" s="84"/>
      <c r="CB67" s="84"/>
      <c r="CC67" s="84"/>
      <c r="CD67" s="84"/>
      <c r="CE67" s="85"/>
      <c r="CF67" s="86" t="s">
        <v>85</v>
      </c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5"/>
      <c r="CS67" s="80" t="s">
        <v>242</v>
      </c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2"/>
      <c r="DF67" s="68">
        <v>1500</v>
      </c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70"/>
      <c r="DS67" s="68">
        <v>1500</v>
      </c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70"/>
      <c r="EF67" s="68">
        <v>1500</v>
      </c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70"/>
      <c r="ES67" s="71" t="s">
        <v>47</v>
      </c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3"/>
    </row>
    <row r="68" spans="1:161" ht="11.1" customHeight="1" x14ac:dyDescent="0.2">
      <c r="A68" s="87" t="s">
        <v>86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9"/>
      <c r="BX68" s="83" t="s">
        <v>89</v>
      </c>
      <c r="BY68" s="84"/>
      <c r="BZ68" s="84"/>
      <c r="CA68" s="84"/>
      <c r="CB68" s="84"/>
      <c r="CC68" s="84"/>
      <c r="CD68" s="84"/>
      <c r="CE68" s="85"/>
      <c r="CF68" s="86" t="s">
        <v>88</v>
      </c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5"/>
      <c r="CS68" s="80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2"/>
      <c r="DF68" s="68">
        <f>DF69+DF70+DF71+DF72+DF73+DF74+DF75+DF76+DF77</f>
        <v>0</v>
      </c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70"/>
      <c r="DS68" s="68">
        <f>DS69+DS70+DS71+DS72+DS73+DS74+DS75+DS76+DS77</f>
        <v>0</v>
      </c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70"/>
      <c r="EF68" s="68">
        <f>EF69+EF70+EF71+EF72+EF73+EF74+EF75+EF76+EF77</f>
        <v>0</v>
      </c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70"/>
      <c r="ES68" s="71" t="s">
        <v>47</v>
      </c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3"/>
    </row>
    <row r="69" spans="1:161" ht="23.25" customHeight="1" x14ac:dyDescent="0.2">
      <c r="A69" s="74" t="s">
        <v>239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83" t="s">
        <v>247</v>
      </c>
      <c r="BY69" s="84"/>
      <c r="BZ69" s="84"/>
      <c r="CA69" s="84"/>
      <c r="CB69" s="84"/>
      <c r="CC69" s="84"/>
      <c r="CD69" s="84"/>
      <c r="CE69" s="85"/>
      <c r="CF69" s="86" t="s">
        <v>88</v>
      </c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5"/>
      <c r="CS69" s="80" t="s">
        <v>246</v>
      </c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2"/>
      <c r="DF69" s="68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70"/>
      <c r="DS69" s="68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70"/>
      <c r="EF69" s="68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70"/>
      <c r="ES69" s="71" t="s">
        <v>47</v>
      </c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3"/>
    </row>
    <row r="70" spans="1:161" ht="23.25" customHeight="1" x14ac:dyDescent="0.2">
      <c r="A70" s="74" t="s">
        <v>237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83" t="s">
        <v>248</v>
      </c>
      <c r="BY70" s="84"/>
      <c r="BZ70" s="84"/>
      <c r="CA70" s="84"/>
      <c r="CB70" s="84"/>
      <c r="CC70" s="84"/>
      <c r="CD70" s="84"/>
      <c r="CE70" s="85"/>
      <c r="CF70" s="86" t="s">
        <v>88</v>
      </c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5"/>
      <c r="CS70" s="80" t="s">
        <v>246</v>
      </c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2"/>
      <c r="DF70" s="68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70"/>
      <c r="DS70" s="68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70"/>
      <c r="EF70" s="68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70"/>
      <c r="ES70" s="71" t="s">
        <v>47</v>
      </c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3"/>
    </row>
    <row r="71" spans="1:161" ht="19.5" customHeight="1" x14ac:dyDescent="0.2">
      <c r="A71" s="74" t="s">
        <v>240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83" t="s">
        <v>249</v>
      </c>
      <c r="BY71" s="84"/>
      <c r="BZ71" s="84"/>
      <c r="CA71" s="84"/>
      <c r="CB71" s="84"/>
      <c r="CC71" s="84"/>
      <c r="CD71" s="84"/>
      <c r="CE71" s="85"/>
      <c r="CF71" s="86" t="s">
        <v>88</v>
      </c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5"/>
      <c r="CS71" s="80" t="s">
        <v>246</v>
      </c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2"/>
      <c r="DF71" s="68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70"/>
      <c r="DS71" s="68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70"/>
      <c r="EF71" s="68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70"/>
      <c r="ES71" s="71" t="s">
        <v>47</v>
      </c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3"/>
    </row>
    <row r="72" spans="1:161" ht="19.5" customHeight="1" x14ac:dyDescent="0.2">
      <c r="A72" s="74" t="s">
        <v>239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83" t="s">
        <v>250</v>
      </c>
      <c r="BY72" s="84"/>
      <c r="BZ72" s="84"/>
      <c r="CA72" s="84"/>
      <c r="CB72" s="84"/>
      <c r="CC72" s="84"/>
      <c r="CD72" s="84"/>
      <c r="CE72" s="85"/>
      <c r="CF72" s="86" t="s">
        <v>88</v>
      </c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5"/>
      <c r="CS72" s="80" t="s">
        <v>217</v>
      </c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2"/>
      <c r="DF72" s="68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70"/>
      <c r="DS72" s="68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70"/>
      <c r="EF72" s="68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70"/>
      <c r="ES72" s="71" t="s">
        <v>47</v>
      </c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3"/>
    </row>
    <row r="73" spans="1:161" ht="19.5" customHeight="1" x14ac:dyDescent="0.2">
      <c r="A73" s="74" t="s">
        <v>237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83" t="s">
        <v>251</v>
      </c>
      <c r="BY73" s="84"/>
      <c r="BZ73" s="84"/>
      <c r="CA73" s="84"/>
      <c r="CB73" s="84"/>
      <c r="CC73" s="84"/>
      <c r="CD73" s="84"/>
      <c r="CE73" s="85"/>
      <c r="CF73" s="86" t="s">
        <v>88</v>
      </c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5"/>
      <c r="CS73" s="80" t="s">
        <v>217</v>
      </c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2"/>
      <c r="DF73" s="68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70"/>
      <c r="DS73" s="68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70"/>
      <c r="EF73" s="68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70"/>
      <c r="ES73" s="71" t="s">
        <v>47</v>
      </c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3"/>
    </row>
    <row r="74" spans="1:161" ht="19.5" customHeight="1" x14ac:dyDescent="0.2">
      <c r="A74" s="74" t="s">
        <v>240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83" t="s">
        <v>252</v>
      </c>
      <c r="BY74" s="84"/>
      <c r="BZ74" s="84"/>
      <c r="CA74" s="84"/>
      <c r="CB74" s="84"/>
      <c r="CC74" s="84"/>
      <c r="CD74" s="84"/>
      <c r="CE74" s="85"/>
      <c r="CF74" s="86" t="s">
        <v>88</v>
      </c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5"/>
      <c r="CS74" s="80" t="s">
        <v>217</v>
      </c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2"/>
      <c r="DF74" s="68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70"/>
      <c r="DS74" s="68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70"/>
      <c r="EF74" s="68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70"/>
      <c r="ES74" s="71" t="s">
        <v>47</v>
      </c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3"/>
    </row>
    <row r="75" spans="1:161" ht="19.5" customHeight="1" x14ac:dyDescent="0.2">
      <c r="A75" s="74" t="s">
        <v>239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83" t="s">
        <v>253</v>
      </c>
      <c r="BY75" s="84"/>
      <c r="BZ75" s="84"/>
      <c r="CA75" s="84"/>
      <c r="CB75" s="84"/>
      <c r="CC75" s="84"/>
      <c r="CD75" s="84"/>
      <c r="CE75" s="85"/>
      <c r="CF75" s="86" t="s">
        <v>88</v>
      </c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5"/>
      <c r="CS75" s="80" t="s">
        <v>242</v>
      </c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2"/>
      <c r="DF75" s="68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70"/>
      <c r="DS75" s="68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70"/>
      <c r="EF75" s="68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70"/>
      <c r="ES75" s="71" t="s">
        <v>47</v>
      </c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3"/>
    </row>
    <row r="76" spans="1:161" ht="19.5" customHeight="1" x14ac:dyDescent="0.2">
      <c r="A76" s="74" t="s">
        <v>237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83" t="s">
        <v>254</v>
      </c>
      <c r="BY76" s="84"/>
      <c r="BZ76" s="84"/>
      <c r="CA76" s="84"/>
      <c r="CB76" s="84"/>
      <c r="CC76" s="84"/>
      <c r="CD76" s="84"/>
      <c r="CE76" s="85"/>
      <c r="CF76" s="86" t="s">
        <v>88</v>
      </c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5"/>
      <c r="CS76" s="80" t="s">
        <v>242</v>
      </c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2"/>
      <c r="DF76" s="68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70"/>
      <c r="DS76" s="68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70"/>
      <c r="EF76" s="68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70"/>
      <c r="ES76" s="71" t="s">
        <v>47</v>
      </c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3"/>
    </row>
    <row r="77" spans="1:161" ht="19.5" customHeight="1" x14ac:dyDescent="0.2">
      <c r="A77" s="74" t="s">
        <v>240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83" t="s">
        <v>255</v>
      </c>
      <c r="BY77" s="84"/>
      <c r="BZ77" s="84"/>
      <c r="CA77" s="84"/>
      <c r="CB77" s="84"/>
      <c r="CC77" s="84"/>
      <c r="CD77" s="84"/>
      <c r="CE77" s="85"/>
      <c r="CF77" s="86" t="s">
        <v>88</v>
      </c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5"/>
      <c r="CS77" s="80" t="s">
        <v>242</v>
      </c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2"/>
      <c r="DF77" s="68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70"/>
      <c r="DS77" s="68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70"/>
      <c r="EF77" s="68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70"/>
      <c r="ES77" s="71" t="s">
        <v>47</v>
      </c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3"/>
    </row>
    <row r="78" spans="1:161" ht="22.5" customHeight="1" x14ac:dyDescent="0.2">
      <c r="A78" s="74" t="s">
        <v>90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83" t="s">
        <v>91</v>
      </c>
      <c r="BY78" s="84"/>
      <c r="BZ78" s="84"/>
      <c r="CA78" s="84"/>
      <c r="CB78" s="84"/>
      <c r="CC78" s="84"/>
      <c r="CD78" s="84"/>
      <c r="CE78" s="85"/>
      <c r="CF78" s="86" t="s">
        <v>92</v>
      </c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5"/>
      <c r="CS78" s="80" t="s">
        <v>205</v>
      </c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2"/>
      <c r="DF78" s="93">
        <f>DF79+DF80+DF81</f>
        <v>3537200</v>
      </c>
      <c r="DG78" s="94"/>
      <c r="DH78" s="94"/>
      <c r="DI78" s="94"/>
      <c r="DJ78" s="94"/>
      <c r="DK78" s="94"/>
      <c r="DL78" s="94"/>
      <c r="DM78" s="94"/>
      <c r="DN78" s="94"/>
      <c r="DO78" s="94"/>
      <c r="DP78" s="94"/>
      <c r="DQ78" s="94"/>
      <c r="DR78" s="95"/>
      <c r="DS78" s="68">
        <f>DS79+DS80+DS81</f>
        <v>3701200</v>
      </c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70"/>
      <c r="EF78" s="68">
        <f>EF79+EF80+EF81</f>
        <v>3701200</v>
      </c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70"/>
      <c r="ES78" s="71" t="s">
        <v>47</v>
      </c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3"/>
    </row>
    <row r="79" spans="1:161" ht="22.5" customHeight="1" x14ac:dyDescent="0.2">
      <c r="A79" s="239" t="s">
        <v>239</v>
      </c>
      <c r="B79" s="24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240"/>
      <c r="Y79" s="240"/>
      <c r="Z79" s="240"/>
      <c r="AA79" s="240"/>
      <c r="AB79" s="240"/>
      <c r="AC79" s="240"/>
      <c r="AD79" s="240"/>
      <c r="AE79" s="240"/>
      <c r="AF79" s="240"/>
      <c r="AG79" s="240"/>
      <c r="AH79" s="240"/>
      <c r="AI79" s="240"/>
      <c r="AJ79" s="240"/>
      <c r="AK79" s="240"/>
      <c r="AL79" s="240"/>
      <c r="AM79" s="240"/>
      <c r="AN79" s="240"/>
      <c r="AO79" s="240"/>
      <c r="AP79" s="240"/>
      <c r="AQ79" s="240"/>
      <c r="AR79" s="240"/>
      <c r="AS79" s="240"/>
      <c r="AT79" s="240"/>
      <c r="AU79" s="240"/>
      <c r="AV79" s="240"/>
      <c r="AW79" s="240"/>
      <c r="AX79" s="240"/>
      <c r="AY79" s="240"/>
      <c r="AZ79" s="240"/>
      <c r="BA79" s="240"/>
      <c r="BB79" s="240"/>
      <c r="BC79" s="240"/>
      <c r="BD79" s="240"/>
      <c r="BE79" s="240"/>
      <c r="BF79" s="240"/>
      <c r="BG79" s="240"/>
      <c r="BH79" s="240"/>
      <c r="BI79" s="240"/>
      <c r="BJ79" s="240"/>
      <c r="BK79" s="240"/>
      <c r="BL79" s="240"/>
      <c r="BM79" s="240"/>
      <c r="BN79" s="240"/>
      <c r="BO79" s="240"/>
      <c r="BP79" s="240"/>
      <c r="BQ79" s="240"/>
      <c r="BR79" s="240"/>
      <c r="BS79" s="240"/>
      <c r="BT79" s="240"/>
      <c r="BU79" s="240"/>
      <c r="BV79" s="240"/>
      <c r="BW79" s="240"/>
      <c r="BX79" s="83" t="s">
        <v>93</v>
      </c>
      <c r="BY79" s="84"/>
      <c r="BZ79" s="84"/>
      <c r="CA79" s="84"/>
      <c r="CB79" s="84"/>
      <c r="CC79" s="84"/>
      <c r="CD79" s="84"/>
      <c r="CE79" s="85"/>
      <c r="CF79" s="86" t="s">
        <v>92</v>
      </c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5"/>
      <c r="CS79" s="80" t="s">
        <v>205</v>
      </c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2"/>
      <c r="DF79" s="236">
        <v>5200</v>
      </c>
      <c r="DG79" s="237"/>
      <c r="DH79" s="237"/>
      <c r="DI79" s="237"/>
      <c r="DJ79" s="237"/>
      <c r="DK79" s="237"/>
      <c r="DL79" s="237"/>
      <c r="DM79" s="237"/>
      <c r="DN79" s="237"/>
      <c r="DO79" s="237"/>
      <c r="DP79" s="237"/>
      <c r="DQ79" s="237"/>
      <c r="DR79" s="238"/>
      <c r="DS79" s="68">
        <v>5200</v>
      </c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70"/>
      <c r="EF79" s="68">
        <v>5200</v>
      </c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70"/>
      <c r="ES79" s="71" t="s">
        <v>47</v>
      </c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3"/>
    </row>
    <row r="80" spans="1:161" ht="21" customHeight="1" thickBot="1" x14ac:dyDescent="0.25">
      <c r="A80" s="74" t="s">
        <v>237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6" t="s">
        <v>94</v>
      </c>
      <c r="BY80" s="77"/>
      <c r="BZ80" s="77"/>
      <c r="CA80" s="77"/>
      <c r="CB80" s="77"/>
      <c r="CC80" s="77"/>
      <c r="CD80" s="77"/>
      <c r="CE80" s="78"/>
      <c r="CF80" s="79" t="s">
        <v>92</v>
      </c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8"/>
      <c r="CS80" s="80" t="s">
        <v>205</v>
      </c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2"/>
      <c r="DF80" s="68">
        <f>2959600+198600+90600</f>
        <v>3248800</v>
      </c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70"/>
      <c r="DS80" s="68">
        <f>3300000+91000</f>
        <v>3391000</v>
      </c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70"/>
      <c r="EF80" s="68">
        <f>3300000+91000</f>
        <v>3391000</v>
      </c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70"/>
      <c r="ES80" s="71" t="s">
        <v>47</v>
      </c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3"/>
    </row>
    <row r="81" spans="1:161" ht="21" customHeight="1" thickBot="1" x14ac:dyDescent="0.25">
      <c r="A81" s="74" t="s">
        <v>240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6" t="s">
        <v>256</v>
      </c>
      <c r="BY81" s="77"/>
      <c r="BZ81" s="77"/>
      <c r="CA81" s="77"/>
      <c r="CB81" s="77"/>
      <c r="CC81" s="77"/>
      <c r="CD81" s="77"/>
      <c r="CE81" s="78"/>
      <c r="CF81" s="79" t="s">
        <v>92</v>
      </c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8"/>
      <c r="CS81" s="80" t="s">
        <v>205</v>
      </c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2"/>
      <c r="DF81" s="68">
        <f>68200+215000</f>
        <v>283200</v>
      </c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70"/>
      <c r="DS81" s="68">
        <v>305000</v>
      </c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70"/>
      <c r="EF81" s="68">
        <v>305000</v>
      </c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70"/>
      <c r="ES81" s="71" t="s">
        <v>47</v>
      </c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3"/>
    </row>
    <row r="82" spans="1:161" ht="11.1" customHeight="1" x14ac:dyDescent="0.2">
      <c r="A82" s="161" t="s">
        <v>96</v>
      </c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  <c r="BH82" s="162"/>
      <c r="BI82" s="162"/>
      <c r="BJ82" s="162"/>
      <c r="BK82" s="162"/>
      <c r="BL82" s="162"/>
      <c r="BM82" s="162"/>
      <c r="BN82" s="162"/>
      <c r="BO82" s="162"/>
      <c r="BP82" s="162"/>
      <c r="BQ82" s="162"/>
      <c r="BR82" s="162"/>
      <c r="BS82" s="162"/>
      <c r="BT82" s="162"/>
      <c r="BU82" s="162"/>
      <c r="BV82" s="162"/>
      <c r="BW82" s="162"/>
      <c r="BX82" s="83" t="s">
        <v>97</v>
      </c>
      <c r="BY82" s="84"/>
      <c r="BZ82" s="84"/>
      <c r="CA82" s="84"/>
      <c r="CB82" s="84"/>
      <c r="CC82" s="84"/>
      <c r="CD82" s="84"/>
      <c r="CE82" s="85"/>
      <c r="CF82" s="86" t="s">
        <v>98</v>
      </c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5"/>
      <c r="CS82" s="80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2"/>
      <c r="DF82" s="68">
        <f>DF83</f>
        <v>0</v>
      </c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70"/>
      <c r="DS82" s="68">
        <f>DS83</f>
        <v>0</v>
      </c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70"/>
      <c r="EF82" s="68">
        <f>EF83</f>
        <v>0</v>
      </c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70"/>
      <c r="ES82" s="71" t="s">
        <v>47</v>
      </c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3"/>
    </row>
    <row r="83" spans="1:161" ht="21.75" customHeight="1" x14ac:dyDescent="0.2">
      <c r="A83" s="74" t="s">
        <v>99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83" t="s">
        <v>100</v>
      </c>
      <c r="BY83" s="84"/>
      <c r="BZ83" s="84"/>
      <c r="CA83" s="84"/>
      <c r="CB83" s="84"/>
      <c r="CC83" s="84"/>
      <c r="CD83" s="84"/>
      <c r="CE83" s="85"/>
      <c r="CF83" s="86" t="s">
        <v>101</v>
      </c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5"/>
      <c r="CS83" s="80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2"/>
      <c r="DF83" s="68">
        <f>DF84</f>
        <v>0</v>
      </c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70"/>
      <c r="DS83" s="68">
        <f>DS84</f>
        <v>0</v>
      </c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70"/>
      <c r="EF83" s="68">
        <f>EF84</f>
        <v>0</v>
      </c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70"/>
      <c r="ES83" s="71" t="s">
        <v>47</v>
      </c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3"/>
    </row>
    <row r="84" spans="1:161" ht="33.75" customHeight="1" x14ac:dyDescent="0.2">
      <c r="A84" s="239" t="s">
        <v>102</v>
      </c>
      <c r="B84" s="240"/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40"/>
      <c r="AF84" s="240"/>
      <c r="AG84" s="240"/>
      <c r="AH84" s="240"/>
      <c r="AI84" s="240"/>
      <c r="AJ84" s="240"/>
      <c r="AK84" s="240"/>
      <c r="AL84" s="240"/>
      <c r="AM84" s="240"/>
      <c r="AN84" s="240"/>
      <c r="AO84" s="240"/>
      <c r="AP84" s="240"/>
      <c r="AQ84" s="240"/>
      <c r="AR84" s="240"/>
      <c r="AS84" s="240"/>
      <c r="AT84" s="240"/>
      <c r="AU84" s="240"/>
      <c r="AV84" s="240"/>
      <c r="AW84" s="240"/>
      <c r="AX84" s="240"/>
      <c r="AY84" s="240"/>
      <c r="AZ84" s="240"/>
      <c r="BA84" s="240"/>
      <c r="BB84" s="240"/>
      <c r="BC84" s="240"/>
      <c r="BD84" s="240"/>
      <c r="BE84" s="240"/>
      <c r="BF84" s="240"/>
      <c r="BG84" s="240"/>
      <c r="BH84" s="240"/>
      <c r="BI84" s="240"/>
      <c r="BJ84" s="240"/>
      <c r="BK84" s="240"/>
      <c r="BL84" s="240"/>
      <c r="BM84" s="240"/>
      <c r="BN84" s="240"/>
      <c r="BO84" s="240"/>
      <c r="BP84" s="240"/>
      <c r="BQ84" s="240"/>
      <c r="BR84" s="240"/>
      <c r="BS84" s="240"/>
      <c r="BT84" s="240"/>
      <c r="BU84" s="240"/>
      <c r="BV84" s="240"/>
      <c r="BW84" s="240"/>
      <c r="BX84" s="83" t="s">
        <v>103</v>
      </c>
      <c r="BY84" s="84"/>
      <c r="BZ84" s="84"/>
      <c r="CA84" s="84"/>
      <c r="CB84" s="84"/>
      <c r="CC84" s="84"/>
      <c r="CD84" s="84"/>
      <c r="CE84" s="85"/>
      <c r="CF84" s="86" t="s">
        <v>104</v>
      </c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5"/>
      <c r="CS84" s="80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2"/>
      <c r="DF84" s="68">
        <f>DF85</f>
        <v>0</v>
      </c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70"/>
      <c r="DS84" s="68">
        <f>DS85</f>
        <v>0</v>
      </c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70"/>
      <c r="EF84" s="68">
        <f>EF85</f>
        <v>0</v>
      </c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70"/>
      <c r="ES84" s="71" t="s">
        <v>47</v>
      </c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3"/>
    </row>
    <row r="85" spans="1:161" ht="23.25" customHeight="1" x14ac:dyDescent="0.2">
      <c r="A85" s="239" t="s">
        <v>236</v>
      </c>
      <c r="B85" s="240"/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  <c r="AH85" s="240"/>
      <c r="AI85" s="240"/>
      <c r="AJ85" s="240"/>
      <c r="AK85" s="240"/>
      <c r="AL85" s="240"/>
      <c r="AM85" s="240"/>
      <c r="AN85" s="240"/>
      <c r="AO85" s="240"/>
      <c r="AP85" s="240"/>
      <c r="AQ85" s="240"/>
      <c r="AR85" s="240"/>
      <c r="AS85" s="240"/>
      <c r="AT85" s="240"/>
      <c r="AU85" s="240"/>
      <c r="AV85" s="240"/>
      <c r="AW85" s="240"/>
      <c r="AX85" s="240"/>
      <c r="AY85" s="240"/>
      <c r="AZ85" s="240"/>
      <c r="BA85" s="240"/>
      <c r="BB85" s="240"/>
      <c r="BC85" s="240"/>
      <c r="BD85" s="240"/>
      <c r="BE85" s="240"/>
      <c r="BF85" s="240"/>
      <c r="BG85" s="240"/>
      <c r="BH85" s="240"/>
      <c r="BI85" s="240"/>
      <c r="BJ85" s="240"/>
      <c r="BK85" s="240"/>
      <c r="BL85" s="240"/>
      <c r="BM85" s="240"/>
      <c r="BN85" s="240"/>
      <c r="BO85" s="240"/>
      <c r="BP85" s="240"/>
      <c r="BQ85" s="240"/>
      <c r="BR85" s="240"/>
      <c r="BS85" s="240"/>
      <c r="BT85" s="240"/>
      <c r="BU85" s="240"/>
      <c r="BV85" s="240"/>
      <c r="BW85" s="240"/>
      <c r="BX85" s="83" t="s">
        <v>257</v>
      </c>
      <c r="BY85" s="84"/>
      <c r="BZ85" s="84"/>
      <c r="CA85" s="84"/>
      <c r="CB85" s="84"/>
      <c r="CC85" s="84"/>
      <c r="CD85" s="84"/>
      <c r="CE85" s="85"/>
      <c r="CF85" s="86" t="s">
        <v>104</v>
      </c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5"/>
      <c r="CS85" s="80" t="s">
        <v>258</v>
      </c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2"/>
      <c r="DF85" s="68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70"/>
      <c r="DS85" s="68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70"/>
      <c r="EF85" s="68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70"/>
      <c r="ES85" s="71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3"/>
    </row>
    <row r="86" spans="1:161" ht="11.1" customHeight="1" x14ac:dyDescent="0.2">
      <c r="A86" s="161" t="s">
        <v>105</v>
      </c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  <c r="AL86" s="162"/>
      <c r="AM86" s="162"/>
      <c r="AN86" s="162"/>
      <c r="AO86" s="162"/>
      <c r="AP86" s="162"/>
      <c r="AQ86" s="162"/>
      <c r="AR86" s="162"/>
      <c r="AS86" s="162"/>
      <c r="AT86" s="162"/>
      <c r="AU86" s="162"/>
      <c r="AV86" s="162"/>
      <c r="AW86" s="162"/>
      <c r="AX86" s="162"/>
      <c r="AY86" s="162"/>
      <c r="AZ86" s="162"/>
      <c r="BA86" s="162"/>
      <c r="BB86" s="162"/>
      <c r="BC86" s="162"/>
      <c r="BD86" s="162"/>
      <c r="BE86" s="162"/>
      <c r="BF86" s="162"/>
      <c r="BG86" s="162"/>
      <c r="BH86" s="162"/>
      <c r="BI86" s="162"/>
      <c r="BJ86" s="162"/>
      <c r="BK86" s="162"/>
      <c r="BL86" s="162"/>
      <c r="BM86" s="162"/>
      <c r="BN86" s="162"/>
      <c r="BO86" s="162"/>
      <c r="BP86" s="162"/>
      <c r="BQ86" s="162"/>
      <c r="BR86" s="162"/>
      <c r="BS86" s="162"/>
      <c r="BT86" s="162"/>
      <c r="BU86" s="162"/>
      <c r="BV86" s="162"/>
      <c r="BW86" s="162"/>
      <c r="BX86" s="83" t="s">
        <v>106</v>
      </c>
      <c r="BY86" s="84"/>
      <c r="BZ86" s="84"/>
      <c r="CA86" s="84"/>
      <c r="CB86" s="84"/>
      <c r="CC86" s="84"/>
      <c r="CD86" s="84"/>
      <c r="CE86" s="85"/>
      <c r="CF86" s="86" t="s">
        <v>107</v>
      </c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5"/>
      <c r="CS86" s="80" t="s">
        <v>206</v>
      </c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2"/>
      <c r="DF86" s="68">
        <f>DF87+DF88+DF89</f>
        <v>75800</v>
      </c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70"/>
      <c r="DS86" s="68">
        <f>DS87+DS88+DS89</f>
        <v>75800</v>
      </c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70"/>
      <c r="EF86" s="68">
        <f>EF87+EF88+EF89</f>
        <v>75800</v>
      </c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70"/>
      <c r="ES86" s="71" t="s">
        <v>47</v>
      </c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3"/>
    </row>
    <row r="87" spans="1:161" ht="21.75" customHeight="1" x14ac:dyDescent="0.2">
      <c r="A87" s="74" t="s">
        <v>108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83" t="s">
        <v>109</v>
      </c>
      <c r="BY87" s="84"/>
      <c r="BZ87" s="84"/>
      <c r="CA87" s="84"/>
      <c r="CB87" s="84"/>
      <c r="CC87" s="84"/>
      <c r="CD87" s="84"/>
      <c r="CE87" s="85"/>
      <c r="CF87" s="86" t="s">
        <v>110</v>
      </c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5"/>
      <c r="CS87" s="80" t="s">
        <v>206</v>
      </c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2"/>
      <c r="DF87" s="68">
        <v>68200</v>
      </c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70"/>
      <c r="DS87" s="68">
        <v>68200</v>
      </c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70"/>
      <c r="EF87" s="68">
        <v>68200</v>
      </c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70"/>
      <c r="ES87" s="71" t="s">
        <v>47</v>
      </c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3"/>
    </row>
    <row r="88" spans="1:161" ht="21.75" customHeight="1" x14ac:dyDescent="0.2">
      <c r="A88" s="74" t="s">
        <v>111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83" t="s">
        <v>112</v>
      </c>
      <c r="BY88" s="84"/>
      <c r="BZ88" s="84"/>
      <c r="CA88" s="84"/>
      <c r="CB88" s="84"/>
      <c r="CC88" s="84"/>
      <c r="CD88" s="84"/>
      <c r="CE88" s="85"/>
      <c r="CF88" s="86" t="s">
        <v>113</v>
      </c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5"/>
      <c r="CS88" s="80" t="s">
        <v>206</v>
      </c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2"/>
      <c r="DF88" s="68">
        <v>7600</v>
      </c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70"/>
      <c r="DS88" s="68">
        <v>7600</v>
      </c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70"/>
      <c r="EF88" s="68">
        <v>7600</v>
      </c>
      <c r="EG88" s="69"/>
      <c r="EH88" s="69"/>
      <c r="EI88" s="69"/>
      <c r="EJ88" s="69"/>
      <c r="EK88" s="69"/>
      <c r="EL88" s="69"/>
      <c r="EM88" s="69"/>
      <c r="EN88" s="69"/>
      <c r="EO88" s="69"/>
      <c r="EP88" s="69"/>
      <c r="EQ88" s="69"/>
      <c r="ER88" s="70"/>
      <c r="ES88" s="71" t="s">
        <v>47</v>
      </c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3"/>
    </row>
    <row r="89" spans="1:161" ht="11.1" customHeight="1" x14ac:dyDescent="0.2">
      <c r="A89" s="74" t="s">
        <v>114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83" t="s">
        <v>115</v>
      </c>
      <c r="BY89" s="84"/>
      <c r="BZ89" s="84"/>
      <c r="CA89" s="84"/>
      <c r="CB89" s="84"/>
      <c r="CC89" s="84"/>
      <c r="CD89" s="84"/>
      <c r="CE89" s="85"/>
      <c r="CF89" s="86" t="s">
        <v>116</v>
      </c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5"/>
      <c r="CS89" s="80"/>
      <c r="CT89" s="81"/>
      <c r="CU89" s="81"/>
      <c r="CV89" s="81"/>
      <c r="CW89" s="81"/>
      <c r="CX89" s="81"/>
      <c r="CY89" s="81"/>
      <c r="CZ89" s="81"/>
      <c r="DA89" s="81"/>
      <c r="DB89" s="81"/>
      <c r="DC89" s="81"/>
      <c r="DD89" s="81"/>
      <c r="DE89" s="82"/>
      <c r="DF89" s="68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70"/>
      <c r="DS89" s="68">
        <f>DS90+DS91+DS92</f>
        <v>0</v>
      </c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70"/>
      <c r="EF89" s="68">
        <f>EF90+EF91+EF92</f>
        <v>0</v>
      </c>
      <c r="EG89" s="69"/>
      <c r="EH89" s="69"/>
      <c r="EI89" s="69"/>
      <c r="EJ89" s="69"/>
      <c r="EK89" s="69"/>
      <c r="EL89" s="69"/>
      <c r="EM89" s="69"/>
      <c r="EN89" s="69"/>
      <c r="EO89" s="69"/>
      <c r="EP89" s="69"/>
      <c r="EQ89" s="69"/>
      <c r="ER89" s="70"/>
      <c r="ES89" s="71" t="s">
        <v>47</v>
      </c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3"/>
    </row>
    <row r="90" spans="1:161" ht="11.1" customHeight="1" x14ac:dyDescent="0.2">
      <c r="A90" s="74" t="s">
        <v>114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83" t="s">
        <v>259</v>
      </c>
      <c r="BY90" s="84"/>
      <c r="BZ90" s="84"/>
      <c r="CA90" s="84"/>
      <c r="CB90" s="84"/>
      <c r="CC90" s="84"/>
      <c r="CD90" s="84"/>
      <c r="CE90" s="85"/>
      <c r="CF90" s="86" t="s">
        <v>116</v>
      </c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5"/>
      <c r="CS90" s="80" t="s">
        <v>206</v>
      </c>
      <c r="CT90" s="81"/>
      <c r="CU90" s="81"/>
      <c r="CV90" s="81"/>
      <c r="CW90" s="81"/>
      <c r="CX90" s="81"/>
      <c r="CY90" s="81"/>
      <c r="CZ90" s="81"/>
      <c r="DA90" s="81"/>
      <c r="DB90" s="81"/>
      <c r="DC90" s="81"/>
      <c r="DD90" s="81"/>
      <c r="DE90" s="82"/>
      <c r="DF90" s="68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70"/>
      <c r="DS90" s="68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70"/>
      <c r="EF90" s="68"/>
      <c r="EG90" s="69"/>
      <c r="EH90" s="69"/>
      <c r="EI90" s="69"/>
      <c r="EJ90" s="69"/>
      <c r="EK90" s="69"/>
      <c r="EL90" s="69"/>
      <c r="EM90" s="69"/>
      <c r="EN90" s="69"/>
      <c r="EO90" s="69"/>
      <c r="EP90" s="69"/>
      <c r="EQ90" s="69"/>
      <c r="ER90" s="70"/>
      <c r="ES90" s="71" t="s">
        <v>47</v>
      </c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3"/>
    </row>
    <row r="91" spans="1:161" ht="11.1" customHeight="1" x14ac:dyDescent="0.2">
      <c r="A91" s="74" t="s">
        <v>114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83" t="s">
        <v>261</v>
      </c>
      <c r="BY91" s="84"/>
      <c r="BZ91" s="84"/>
      <c r="CA91" s="84"/>
      <c r="CB91" s="84"/>
      <c r="CC91" s="84"/>
      <c r="CD91" s="84"/>
      <c r="CE91" s="85"/>
      <c r="CF91" s="86" t="s">
        <v>116</v>
      </c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5"/>
      <c r="CS91" s="80" t="s">
        <v>260</v>
      </c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82"/>
      <c r="DF91" s="68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70"/>
      <c r="DS91" s="68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70"/>
      <c r="EF91" s="68"/>
      <c r="EG91" s="69"/>
      <c r="EH91" s="69"/>
      <c r="EI91" s="69"/>
      <c r="EJ91" s="69"/>
      <c r="EK91" s="69"/>
      <c r="EL91" s="69"/>
      <c r="EM91" s="69"/>
      <c r="EN91" s="69"/>
      <c r="EO91" s="69"/>
      <c r="EP91" s="69"/>
      <c r="EQ91" s="69"/>
      <c r="ER91" s="70"/>
      <c r="ES91" s="71" t="s">
        <v>47</v>
      </c>
      <c r="ET91" s="72"/>
      <c r="EU91" s="72"/>
      <c r="EV91" s="72"/>
      <c r="EW91" s="72"/>
      <c r="EX91" s="72"/>
      <c r="EY91" s="72"/>
      <c r="EZ91" s="72"/>
      <c r="FA91" s="72"/>
      <c r="FB91" s="72"/>
      <c r="FC91" s="72"/>
      <c r="FD91" s="72"/>
      <c r="FE91" s="73"/>
    </row>
    <row r="92" spans="1:161" ht="11.1" customHeight="1" x14ac:dyDescent="0.2">
      <c r="A92" s="74" t="s">
        <v>114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83" t="s">
        <v>261</v>
      </c>
      <c r="BY92" s="84"/>
      <c r="BZ92" s="84"/>
      <c r="CA92" s="84"/>
      <c r="CB92" s="84"/>
      <c r="CC92" s="84"/>
      <c r="CD92" s="84"/>
      <c r="CE92" s="85"/>
      <c r="CF92" s="86" t="s">
        <v>116</v>
      </c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5"/>
      <c r="CS92" s="80" t="s">
        <v>276</v>
      </c>
      <c r="CT92" s="81"/>
      <c r="CU92" s="81"/>
      <c r="CV92" s="81"/>
      <c r="CW92" s="81"/>
      <c r="CX92" s="81"/>
      <c r="CY92" s="81"/>
      <c r="CZ92" s="81"/>
      <c r="DA92" s="81"/>
      <c r="DB92" s="81"/>
      <c r="DC92" s="81"/>
      <c r="DD92" s="81"/>
      <c r="DE92" s="82"/>
      <c r="DF92" s="68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70"/>
      <c r="DS92" s="68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70"/>
      <c r="EF92" s="68"/>
      <c r="EG92" s="69"/>
      <c r="EH92" s="69"/>
      <c r="EI92" s="69"/>
      <c r="EJ92" s="69"/>
      <c r="EK92" s="69"/>
      <c r="EL92" s="69"/>
      <c r="EM92" s="69"/>
      <c r="EN92" s="69"/>
      <c r="EO92" s="69"/>
      <c r="EP92" s="69"/>
      <c r="EQ92" s="69"/>
      <c r="ER92" s="70"/>
      <c r="ES92" s="71" t="s">
        <v>47</v>
      </c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3"/>
    </row>
    <row r="93" spans="1:161" ht="12.75" customHeight="1" x14ac:dyDescent="0.2">
      <c r="A93" s="161" t="s">
        <v>117</v>
      </c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162"/>
      <c r="BI93" s="162"/>
      <c r="BJ93" s="162"/>
      <c r="BK93" s="162"/>
      <c r="BL93" s="162"/>
      <c r="BM93" s="162"/>
      <c r="BN93" s="162"/>
      <c r="BO93" s="162"/>
      <c r="BP93" s="162"/>
      <c r="BQ93" s="162"/>
      <c r="BR93" s="162"/>
      <c r="BS93" s="162"/>
      <c r="BT93" s="162"/>
      <c r="BU93" s="162"/>
      <c r="BV93" s="162"/>
      <c r="BW93" s="162"/>
      <c r="BX93" s="83" t="s">
        <v>118</v>
      </c>
      <c r="BY93" s="84"/>
      <c r="BZ93" s="84"/>
      <c r="CA93" s="84"/>
      <c r="CB93" s="84"/>
      <c r="CC93" s="84"/>
      <c r="CD93" s="84"/>
      <c r="CE93" s="85"/>
      <c r="CF93" s="86" t="s">
        <v>47</v>
      </c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5"/>
      <c r="CS93" s="80" t="s">
        <v>207</v>
      </c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2"/>
      <c r="DF93" s="236">
        <f>DF95+DF98</f>
        <v>4960551.51</v>
      </c>
      <c r="DG93" s="237"/>
      <c r="DH93" s="237"/>
      <c r="DI93" s="237"/>
      <c r="DJ93" s="237"/>
      <c r="DK93" s="237"/>
      <c r="DL93" s="237"/>
      <c r="DM93" s="237"/>
      <c r="DN93" s="237"/>
      <c r="DO93" s="237"/>
      <c r="DP93" s="237"/>
      <c r="DQ93" s="237"/>
      <c r="DR93" s="238"/>
      <c r="DS93" s="68">
        <f>DS95+DS98</f>
        <v>3577920</v>
      </c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70"/>
      <c r="EF93" s="68">
        <f>EF95+EF98</f>
        <v>3936420</v>
      </c>
      <c r="EG93" s="69"/>
      <c r="EH93" s="69"/>
      <c r="EI93" s="69"/>
      <c r="EJ93" s="69"/>
      <c r="EK93" s="69"/>
      <c r="EL93" s="69"/>
      <c r="EM93" s="69"/>
      <c r="EN93" s="69"/>
      <c r="EO93" s="69"/>
      <c r="EP93" s="69"/>
      <c r="EQ93" s="69"/>
      <c r="ER93" s="70"/>
      <c r="ES93" s="71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3"/>
    </row>
    <row r="94" spans="1:161" ht="21.75" customHeight="1" x14ac:dyDescent="0.2">
      <c r="A94" s="74" t="s">
        <v>262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194"/>
      <c r="BY94" s="195"/>
      <c r="BZ94" s="195"/>
      <c r="CA94" s="195"/>
      <c r="CB94" s="195"/>
      <c r="CC94" s="195"/>
      <c r="CD94" s="195"/>
      <c r="CE94" s="196"/>
      <c r="CF94" s="197"/>
      <c r="CG94" s="195"/>
      <c r="CH94" s="195"/>
      <c r="CI94" s="195"/>
      <c r="CJ94" s="195"/>
      <c r="CK94" s="195"/>
      <c r="CL94" s="195"/>
      <c r="CM94" s="195"/>
      <c r="CN94" s="195"/>
      <c r="CO94" s="195"/>
      <c r="CP94" s="195"/>
      <c r="CQ94" s="195"/>
      <c r="CR94" s="196"/>
      <c r="CS94" s="198"/>
      <c r="CT94" s="199"/>
      <c r="CU94" s="199"/>
      <c r="CV94" s="199"/>
      <c r="CW94" s="199"/>
      <c r="CX94" s="199"/>
      <c r="CY94" s="199"/>
      <c r="CZ94" s="199"/>
      <c r="DA94" s="199"/>
      <c r="DB94" s="199"/>
      <c r="DC94" s="199"/>
      <c r="DD94" s="199"/>
      <c r="DE94" s="200"/>
      <c r="DF94" s="181"/>
      <c r="DG94" s="182"/>
      <c r="DH94" s="182"/>
      <c r="DI94" s="182"/>
      <c r="DJ94" s="182"/>
      <c r="DK94" s="182"/>
      <c r="DL94" s="182"/>
      <c r="DM94" s="182"/>
      <c r="DN94" s="182"/>
      <c r="DO94" s="182"/>
      <c r="DP94" s="182"/>
      <c r="DQ94" s="182"/>
      <c r="DR94" s="183"/>
      <c r="DS94" s="181"/>
      <c r="DT94" s="182"/>
      <c r="DU94" s="182"/>
      <c r="DV94" s="182"/>
      <c r="DW94" s="182"/>
      <c r="DX94" s="182"/>
      <c r="DY94" s="182"/>
      <c r="DZ94" s="182"/>
      <c r="EA94" s="182"/>
      <c r="EB94" s="182"/>
      <c r="EC94" s="182"/>
      <c r="ED94" s="182"/>
      <c r="EE94" s="183"/>
      <c r="EF94" s="181"/>
      <c r="EG94" s="182"/>
      <c r="EH94" s="182"/>
      <c r="EI94" s="182"/>
      <c r="EJ94" s="182"/>
      <c r="EK94" s="182"/>
      <c r="EL94" s="182"/>
      <c r="EM94" s="182"/>
      <c r="EN94" s="182"/>
      <c r="EO94" s="182"/>
      <c r="EP94" s="182"/>
      <c r="EQ94" s="182"/>
      <c r="ER94" s="183"/>
      <c r="ES94" s="187"/>
      <c r="ET94" s="188"/>
      <c r="EU94" s="188"/>
      <c r="EV94" s="188"/>
      <c r="EW94" s="188"/>
      <c r="EX94" s="188"/>
      <c r="EY94" s="188"/>
      <c r="EZ94" s="188"/>
      <c r="FA94" s="188"/>
      <c r="FB94" s="188"/>
      <c r="FC94" s="188"/>
      <c r="FD94" s="188"/>
      <c r="FE94" s="189"/>
    </row>
    <row r="95" spans="1:161" ht="21.75" customHeight="1" x14ac:dyDescent="0.2">
      <c r="A95" s="74" t="s">
        <v>120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173" t="s">
        <v>119</v>
      </c>
      <c r="BY95" s="173"/>
      <c r="BZ95" s="173"/>
      <c r="CA95" s="173"/>
      <c r="CB95" s="173"/>
      <c r="CC95" s="173"/>
      <c r="CD95" s="173"/>
      <c r="CE95" s="173"/>
      <c r="CF95" s="173" t="s">
        <v>121</v>
      </c>
      <c r="CG95" s="173"/>
      <c r="CH95" s="173"/>
      <c r="CI95" s="173"/>
      <c r="CJ95" s="173"/>
      <c r="CK95" s="173"/>
      <c r="CL95" s="173"/>
      <c r="CM95" s="173"/>
      <c r="CN95" s="173"/>
      <c r="CO95" s="173"/>
      <c r="CP95" s="173"/>
      <c r="CQ95" s="173"/>
      <c r="CR95" s="173"/>
      <c r="CS95" s="174"/>
      <c r="CT95" s="174"/>
      <c r="CU95" s="174"/>
      <c r="CV95" s="174"/>
      <c r="CW95" s="174"/>
      <c r="CX95" s="174"/>
      <c r="CY95" s="174"/>
      <c r="CZ95" s="174"/>
      <c r="DA95" s="174"/>
      <c r="DB95" s="174"/>
      <c r="DC95" s="174"/>
      <c r="DD95" s="174"/>
      <c r="DE95" s="174"/>
      <c r="DF95" s="175">
        <f>DF97</f>
        <v>35000</v>
      </c>
      <c r="DG95" s="175"/>
      <c r="DH95" s="175"/>
      <c r="DI95" s="175"/>
      <c r="DJ95" s="175"/>
      <c r="DK95" s="175"/>
      <c r="DL95" s="175"/>
      <c r="DM95" s="175"/>
      <c r="DN95" s="175"/>
      <c r="DO95" s="175"/>
      <c r="DP95" s="175"/>
      <c r="DQ95" s="175"/>
      <c r="DR95" s="175"/>
      <c r="DS95" s="175">
        <f>DS97</f>
        <v>0</v>
      </c>
      <c r="DT95" s="175"/>
      <c r="DU95" s="175"/>
      <c r="DV95" s="175"/>
      <c r="DW95" s="175"/>
      <c r="DX95" s="175"/>
      <c r="DY95" s="175"/>
      <c r="DZ95" s="175"/>
      <c r="EA95" s="175"/>
      <c r="EB95" s="175"/>
      <c r="EC95" s="175"/>
      <c r="ED95" s="175"/>
      <c r="EE95" s="175"/>
      <c r="EF95" s="175">
        <f>EF97</f>
        <v>0</v>
      </c>
      <c r="EG95" s="175"/>
      <c r="EH95" s="175"/>
      <c r="EI95" s="175"/>
      <c r="EJ95" s="175"/>
      <c r="EK95" s="175"/>
      <c r="EL95" s="175"/>
      <c r="EM95" s="175"/>
      <c r="EN95" s="175"/>
      <c r="EO95" s="175"/>
      <c r="EP95" s="175"/>
      <c r="EQ95" s="175"/>
      <c r="ER95" s="175"/>
      <c r="ES95" s="243"/>
      <c r="ET95" s="243"/>
      <c r="EU95" s="243"/>
      <c r="EV95" s="243"/>
      <c r="EW95" s="243"/>
      <c r="EX95" s="243"/>
      <c r="EY95" s="243"/>
      <c r="EZ95" s="243"/>
      <c r="FA95" s="243"/>
      <c r="FB95" s="243"/>
      <c r="FC95" s="243"/>
      <c r="FD95" s="243"/>
      <c r="FE95" s="243"/>
    </row>
    <row r="96" spans="1:161" ht="14.25" customHeight="1" x14ac:dyDescent="0.2">
      <c r="A96" s="244" t="s">
        <v>124</v>
      </c>
      <c r="B96" s="244"/>
      <c r="C96" s="244"/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4"/>
      <c r="AH96" s="244"/>
      <c r="AI96" s="244"/>
      <c r="AJ96" s="244"/>
      <c r="AK96" s="244"/>
      <c r="AL96" s="244"/>
      <c r="AM96" s="244"/>
      <c r="AN96" s="244"/>
      <c r="AO96" s="244"/>
      <c r="AP96" s="244"/>
      <c r="AQ96" s="244"/>
      <c r="AR96" s="244"/>
      <c r="AS96" s="244"/>
      <c r="AT96" s="244"/>
      <c r="AU96" s="244"/>
      <c r="AV96" s="244"/>
      <c r="AW96" s="244"/>
      <c r="AX96" s="244"/>
      <c r="AY96" s="244"/>
      <c r="AZ96" s="244"/>
      <c r="BA96" s="244"/>
      <c r="BB96" s="244"/>
      <c r="BC96" s="244"/>
      <c r="BD96" s="244"/>
      <c r="BE96" s="244"/>
      <c r="BF96" s="244"/>
      <c r="BG96" s="244"/>
      <c r="BH96" s="244"/>
      <c r="BI96" s="244"/>
      <c r="BJ96" s="244"/>
      <c r="BK96" s="244"/>
      <c r="BL96" s="244"/>
      <c r="BM96" s="244"/>
      <c r="BN96" s="244"/>
      <c r="BO96" s="244"/>
      <c r="BP96" s="244"/>
      <c r="BQ96" s="244"/>
      <c r="BR96" s="244"/>
      <c r="BS96" s="244"/>
      <c r="BT96" s="244"/>
      <c r="BU96" s="244"/>
      <c r="BV96" s="244"/>
      <c r="BW96" s="244"/>
      <c r="BX96" s="173"/>
      <c r="BY96" s="173"/>
      <c r="BZ96" s="173"/>
      <c r="CA96" s="173"/>
      <c r="CB96" s="173"/>
      <c r="CC96" s="173"/>
      <c r="CD96" s="173"/>
      <c r="CE96" s="173"/>
      <c r="CF96" s="173"/>
      <c r="CG96" s="173"/>
      <c r="CH96" s="173"/>
      <c r="CI96" s="173"/>
      <c r="CJ96" s="173"/>
      <c r="CK96" s="173"/>
      <c r="CL96" s="173"/>
      <c r="CM96" s="173"/>
      <c r="CN96" s="173"/>
      <c r="CO96" s="173"/>
      <c r="CP96" s="173"/>
      <c r="CQ96" s="173"/>
      <c r="CR96" s="173"/>
      <c r="CS96" s="174"/>
      <c r="CT96" s="174"/>
      <c r="CU96" s="174"/>
      <c r="CV96" s="174"/>
      <c r="CW96" s="174"/>
      <c r="CX96" s="174"/>
      <c r="CY96" s="174"/>
      <c r="CZ96" s="174"/>
      <c r="DA96" s="174"/>
      <c r="DB96" s="174"/>
      <c r="DC96" s="174"/>
      <c r="DD96" s="174"/>
      <c r="DE96" s="174"/>
      <c r="DF96" s="175"/>
      <c r="DG96" s="175"/>
      <c r="DH96" s="175"/>
      <c r="DI96" s="175"/>
      <c r="DJ96" s="175"/>
      <c r="DK96" s="175"/>
      <c r="DL96" s="175"/>
      <c r="DM96" s="175"/>
      <c r="DN96" s="175"/>
      <c r="DO96" s="175"/>
      <c r="DP96" s="175"/>
      <c r="DQ96" s="175"/>
      <c r="DR96" s="175"/>
      <c r="DS96" s="175"/>
      <c r="DT96" s="175"/>
      <c r="DU96" s="175"/>
      <c r="DV96" s="175"/>
      <c r="DW96" s="175"/>
      <c r="DX96" s="175"/>
      <c r="DY96" s="175"/>
      <c r="DZ96" s="175"/>
      <c r="EA96" s="175"/>
      <c r="EB96" s="175"/>
      <c r="EC96" s="175"/>
      <c r="ED96" s="175"/>
      <c r="EE96" s="175"/>
      <c r="EF96" s="175"/>
      <c r="EG96" s="175"/>
      <c r="EH96" s="175"/>
      <c r="EI96" s="175"/>
      <c r="EJ96" s="175"/>
      <c r="EK96" s="175"/>
      <c r="EL96" s="175"/>
      <c r="EM96" s="175"/>
      <c r="EN96" s="175"/>
      <c r="EO96" s="175"/>
      <c r="EP96" s="175"/>
      <c r="EQ96" s="175"/>
      <c r="ER96" s="175"/>
      <c r="ES96" s="243"/>
      <c r="ET96" s="243"/>
      <c r="EU96" s="243"/>
      <c r="EV96" s="243"/>
      <c r="EW96" s="243"/>
      <c r="EX96" s="243"/>
      <c r="EY96" s="243"/>
      <c r="EZ96" s="243"/>
      <c r="FA96" s="243"/>
      <c r="FB96" s="243"/>
      <c r="FC96" s="243"/>
      <c r="FD96" s="243"/>
      <c r="FE96" s="243"/>
    </row>
    <row r="97" spans="1:161" ht="14.25" customHeight="1" x14ac:dyDescent="0.2">
      <c r="A97" s="241" t="s">
        <v>211</v>
      </c>
      <c r="B97" s="241"/>
      <c r="C97" s="241"/>
      <c r="D97" s="241"/>
      <c r="E97" s="241"/>
      <c r="F97" s="241"/>
      <c r="G97" s="241"/>
      <c r="H97" s="241"/>
      <c r="I97" s="241"/>
      <c r="J97" s="241"/>
      <c r="K97" s="241"/>
      <c r="L97" s="241"/>
      <c r="M97" s="241"/>
      <c r="N97" s="241"/>
      <c r="O97" s="241"/>
      <c r="P97" s="241"/>
      <c r="Q97" s="241"/>
      <c r="R97" s="241"/>
      <c r="S97" s="241"/>
      <c r="T97" s="241"/>
      <c r="U97" s="241"/>
      <c r="V97" s="241"/>
      <c r="W97" s="241"/>
      <c r="X97" s="241"/>
      <c r="Y97" s="241"/>
      <c r="Z97" s="241"/>
      <c r="AA97" s="241"/>
      <c r="AB97" s="241"/>
      <c r="AC97" s="241"/>
      <c r="AD97" s="241"/>
      <c r="AE97" s="241"/>
      <c r="AF97" s="241"/>
      <c r="AG97" s="241"/>
      <c r="AH97" s="241"/>
      <c r="AI97" s="241"/>
      <c r="AJ97" s="241"/>
      <c r="AK97" s="241"/>
      <c r="AL97" s="241"/>
      <c r="AM97" s="241"/>
      <c r="AN97" s="241"/>
      <c r="AO97" s="241"/>
      <c r="AP97" s="241"/>
      <c r="AQ97" s="241"/>
      <c r="AR97" s="241"/>
      <c r="AS97" s="241"/>
      <c r="AT97" s="241"/>
      <c r="AU97" s="241"/>
      <c r="AV97" s="241"/>
      <c r="AW97" s="241"/>
      <c r="AX97" s="241"/>
      <c r="AY97" s="241"/>
      <c r="AZ97" s="241"/>
      <c r="BA97" s="241"/>
      <c r="BB97" s="241"/>
      <c r="BC97" s="241"/>
      <c r="BD97" s="241"/>
      <c r="BE97" s="241"/>
      <c r="BF97" s="241"/>
      <c r="BG97" s="241"/>
      <c r="BH97" s="241"/>
      <c r="BI97" s="241"/>
      <c r="BJ97" s="241"/>
      <c r="BK97" s="241"/>
      <c r="BL97" s="241"/>
      <c r="BM97" s="241"/>
      <c r="BN97" s="241"/>
      <c r="BO97" s="241"/>
      <c r="BP97" s="241"/>
      <c r="BQ97" s="241"/>
      <c r="BR97" s="241"/>
      <c r="BS97" s="241"/>
      <c r="BT97" s="241"/>
      <c r="BU97" s="241"/>
      <c r="BV97" s="241"/>
      <c r="BW97" s="241"/>
      <c r="BX97" s="173" t="s">
        <v>263</v>
      </c>
      <c r="BY97" s="173"/>
      <c r="BZ97" s="173"/>
      <c r="CA97" s="173"/>
      <c r="CB97" s="173"/>
      <c r="CC97" s="173"/>
      <c r="CD97" s="173"/>
      <c r="CE97" s="173"/>
      <c r="CF97" s="173" t="s">
        <v>121</v>
      </c>
      <c r="CG97" s="173"/>
      <c r="CH97" s="173"/>
      <c r="CI97" s="173"/>
      <c r="CJ97" s="173"/>
      <c r="CK97" s="173"/>
      <c r="CL97" s="173"/>
      <c r="CM97" s="173"/>
      <c r="CN97" s="173"/>
      <c r="CO97" s="173"/>
      <c r="CP97" s="173"/>
      <c r="CQ97" s="173"/>
      <c r="CR97" s="173"/>
      <c r="CS97" s="174" t="s">
        <v>216</v>
      </c>
      <c r="CT97" s="174"/>
      <c r="CU97" s="174"/>
      <c r="CV97" s="174"/>
      <c r="CW97" s="174"/>
      <c r="CX97" s="174"/>
      <c r="CY97" s="174"/>
      <c r="CZ97" s="174"/>
      <c r="DA97" s="174"/>
      <c r="DB97" s="174"/>
      <c r="DC97" s="174"/>
      <c r="DD97" s="174"/>
      <c r="DE97" s="174"/>
      <c r="DF97" s="175">
        <v>35000</v>
      </c>
      <c r="DG97" s="175"/>
      <c r="DH97" s="175"/>
      <c r="DI97" s="175"/>
      <c r="DJ97" s="175"/>
      <c r="DK97" s="175"/>
      <c r="DL97" s="175"/>
      <c r="DM97" s="175"/>
      <c r="DN97" s="175"/>
      <c r="DO97" s="175"/>
      <c r="DP97" s="175"/>
      <c r="DQ97" s="175"/>
      <c r="DR97" s="175"/>
      <c r="DS97" s="175"/>
      <c r="DT97" s="175"/>
      <c r="DU97" s="175"/>
      <c r="DV97" s="175"/>
      <c r="DW97" s="175"/>
      <c r="DX97" s="175"/>
      <c r="DY97" s="175"/>
      <c r="DZ97" s="175"/>
      <c r="EA97" s="175"/>
      <c r="EB97" s="175"/>
      <c r="EC97" s="175"/>
      <c r="ED97" s="175"/>
      <c r="EE97" s="175"/>
      <c r="EF97" s="175"/>
      <c r="EG97" s="175"/>
      <c r="EH97" s="175"/>
      <c r="EI97" s="175"/>
      <c r="EJ97" s="175"/>
      <c r="EK97" s="175"/>
      <c r="EL97" s="175"/>
      <c r="EM97" s="175"/>
      <c r="EN97" s="175"/>
      <c r="EO97" s="175"/>
      <c r="EP97" s="175"/>
      <c r="EQ97" s="175"/>
      <c r="ER97" s="175"/>
      <c r="ES97" s="243"/>
      <c r="ET97" s="243"/>
      <c r="EU97" s="243"/>
      <c r="EV97" s="243"/>
      <c r="EW97" s="243"/>
      <c r="EX97" s="243"/>
      <c r="EY97" s="243"/>
      <c r="EZ97" s="243"/>
      <c r="FA97" s="243"/>
      <c r="FB97" s="243"/>
      <c r="FC97" s="243"/>
      <c r="FD97" s="243"/>
      <c r="FE97" s="243"/>
    </row>
    <row r="98" spans="1:161" ht="11.25" customHeight="1" x14ac:dyDescent="0.2">
      <c r="A98" s="87" t="s">
        <v>122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9"/>
      <c r="BX98" s="65" t="s">
        <v>290</v>
      </c>
      <c r="BY98" s="66"/>
      <c r="BZ98" s="66"/>
      <c r="CA98" s="66"/>
      <c r="CB98" s="66"/>
      <c r="CC98" s="66"/>
      <c r="CD98" s="66"/>
      <c r="CE98" s="67"/>
      <c r="CF98" s="179" t="s">
        <v>123</v>
      </c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7"/>
      <c r="CS98" s="201"/>
      <c r="CT98" s="153"/>
      <c r="CU98" s="153"/>
      <c r="CV98" s="153"/>
      <c r="CW98" s="153"/>
      <c r="CX98" s="153"/>
      <c r="CY98" s="153"/>
      <c r="CZ98" s="153"/>
      <c r="DA98" s="153"/>
      <c r="DB98" s="153"/>
      <c r="DC98" s="153"/>
      <c r="DD98" s="153"/>
      <c r="DE98" s="202"/>
      <c r="DF98" s="184">
        <f>DF99+DF101+DF103+DF104+DF105+DF106+DF108+DF109+DF110+DF111+DF112+DF113+DF114+DF107+DF102</f>
        <v>4925551.51</v>
      </c>
      <c r="DG98" s="185"/>
      <c r="DH98" s="185"/>
      <c r="DI98" s="185"/>
      <c r="DJ98" s="185"/>
      <c r="DK98" s="185"/>
      <c r="DL98" s="185"/>
      <c r="DM98" s="185"/>
      <c r="DN98" s="185"/>
      <c r="DO98" s="185"/>
      <c r="DP98" s="185"/>
      <c r="DQ98" s="185"/>
      <c r="DR98" s="186"/>
      <c r="DS98" s="184">
        <f>DS99+DS101+DS103+DS104+DS105+DS106+DS108+DS109+DS110+DS111+DS112+DS113+DS114+DS107</f>
        <v>3577920</v>
      </c>
      <c r="DT98" s="185"/>
      <c r="DU98" s="185"/>
      <c r="DV98" s="185"/>
      <c r="DW98" s="185"/>
      <c r="DX98" s="185"/>
      <c r="DY98" s="185"/>
      <c r="DZ98" s="185"/>
      <c r="EA98" s="185"/>
      <c r="EB98" s="185"/>
      <c r="EC98" s="185"/>
      <c r="ED98" s="185"/>
      <c r="EE98" s="186"/>
      <c r="EF98" s="184">
        <f>EF99+EF101+EF103+EF104+EF105+EF106+EF108+EF109+EF110+EF111+EF112+EF113+EF114+EF107</f>
        <v>3936420</v>
      </c>
      <c r="EG98" s="185"/>
      <c r="EH98" s="185"/>
      <c r="EI98" s="185"/>
      <c r="EJ98" s="185"/>
      <c r="EK98" s="185"/>
      <c r="EL98" s="185"/>
      <c r="EM98" s="185"/>
      <c r="EN98" s="185"/>
      <c r="EO98" s="185"/>
      <c r="EP98" s="185"/>
      <c r="EQ98" s="185"/>
      <c r="ER98" s="186"/>
      <c r="ES98" s="190"/>
      <c r="ET98" s="191"/>
      <c r="EU98" s="191"/>
      <c r="EV98" s="191"/>
      <c r="EW98" s="191"/>
      <c r="EX98" s="191"/>
      <c r="EY98" s="191"/>
      <c r="EZ98" s="191"/>
      <c r="FA98" s="191"/>
      <c r="FB98" s="191"/>
      <c r="FC98" s="191"/>
      <c r="FD98" s="191"/>
      <c r="FE98" s="192"/>
    </row>
    <row r="99" spans="1:161" ht="11.25" customHeight="1" x14ac:dyDescent="0.2">
      <c r="A99" s="244" t="s">
        <v>124</v>
      </c>
      <c r="B99" s="244"/>
      <c r="C99" s="244"/>
      <c r="D99" s="244"/>
      <c r="E99" s="244"/>
      <c r="F99" s="244"/>
      <c r="G99" s="244"/>
      <c r="H99" s="244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4"/>
      <c r="AD99" s="244"/>
      <c r="AE99" s="244"/>
      <c r="AF99" s="244"/>
      <c r="AG99" s="244"/>
      <c r="AH99" s="244"/>
      <c r="AI99" s="244"/>
      <c r="AJ99" s="244"/>
      <c r="AK99" s="244"/>
      <c r="AL99" s="244"/>
      <c r="AM99" s="244"/>
      <c r="AN99" s="244"/>
      <c r="AO99" s="244"/>
      <c r="AP99" s="244"/>
      <c r="AQ99" s="244"/>
      <c r="AR99" s="244"/>
      <c r="AS99" s="244"/>
      <c r="AT99" s="244"/>
      <c r="AU99" s="244"/>
      <c r="AV99" s="244"/>
      <c r="AW99" s="244"/>
      <c r="AX99" s="244"/>
      <c r="AY99" s="244"/>
      <c r="AZ99" s="244"/>
      <c r="BA99" s="244"/>
      <c r="BB99" s="244"/>
      <c r="BC99" s="244"/>
      <c r="BD99" s="244"/>
      <c r="BE99" s="244"/>
      <c r="BF99" s="244"/>
      <c r="BG99" s="244"/>
      <c r="BH99" s="244"/>
      <c r="BI99" s="244"/>
      <c r="BJ99" s="244"/>
      <c r="BK99" s="244"/>
      <c r="BL99" s="244"/>
      <c r="BM99" s="244"/>
      <c r="BN99" s="244"/>
      <c r="BO99" s="244"/>
      <c r="BP99" s="244"/>
      <c r="BQ99" s="244"/>
      <c r="BR99" s="244"/>
      <c r="BS99" s="244"/>
      <c r="BT99" s="244"/>
      <c r="BU99" s="244"/>
      <c r="BV99" s="244"/>
      <c r="BW99" s="244"/>
      <c r="BX99" s="194"/>
      <c r="BY99" s="195"/>
      <c r="BZ99" s="195"/>
      <c r="CA99" s="195"/>
      <c r="CB99" s="195"/>
      <c r="CC99" s="195"/>
      <c r="CD99" s="195"/>
      <c r="CE99" s="196"/>
      <c r="CF99" s="198" t="s">
        <v>123</v>
      </c>
      <c r="CG99" s="199"/>
      <c r="CH99" s="199"/>
      <c r="CI99" s="199"/>
      <c r="CJ99" s="199"/>
      <c r="CK99" s="199"/>
      <c r="CL99" s="199"/>
      <c r="CM99" s="199"/>
      <c r="CN99" s="199"/>
      <c r="CO99" s="199"/>
      <c r="CP99" s="199"/>
      <c r="CQ99" s="199"/>
      <c r="CR99" s="200"/>
      <c r="CS99" s="245" t="s">
        <v>221</v>
      </c>
      <c r="CT99" s="199"/>
      <c r="CU99" s="199"/>
      <c r="CV99" s="199"/>
      <c r="CW99" s="199"/>
      <c r="CX99" s="199"/>
      <c r="CY99" s="199"/>
      <c r="CZ99" s="199"/>
      <c r="DA99" s="199"/>
      <c r="DB99" s="199"/>
      <c r="DC99" s="199"/>
      <c r="DD99" s="199"/>
      <c r="DE99" s="200"/>
      <c r="DF99" s="181">
        <f>49200+7500</f>
        <v>56700</v>
      </c>
      <c r="DG99" s="182"/>
      <c r="DH99" s="182"/>
      <c r="DI99" s="182"/>
      <c r="DJ99" s="182"/>
      <c r="DK99" s="182"/>
      <c r="DL99" s="182"/>
      <c r="DM99" s="182"/>
      <c r="DN99" s="182"/>
      <c r="DO99" s="182"/>
      <c r="DP99" s="182"/>
      <c r="DQ99" s="182"/>
      <c r="DR99" s="183"/>
      <c r="DS99" s="181">
        <v>50000</v>
      </c>
      <c r="DT99" s="182"/>
      <c r="DU99" s="182"/>
      <c r="DV99" s="182"/>
      <c r="DW99" s="182"/>
      <c r="DX99" s="182"/>
      <c r="DY99" s="182"/>
      <c r="DZ99" s="182"/>
      <c r="EA99" s="182"/>
      <c r="EB99" s="182"/>
      <c r="EC99" s="182"/>
      <c r="ED99" s="182"/>
      <c r="EE99" s="183"/>
      <c r="EF99" s="181">
        <v>50000</v>
      </c>
      <c r="EG99" s="182"/>
      <c r="EH99" s="182"/>
      <c r="EI99" s="182"/>
      <c r="EJ99" s="182"/>
      <c r="EK99" s="182"/>
      <c r="EL99" s="182"/>
      <c r="EM99" s="182"/>
      <c r="EN99" s="182"/>
      <c r="EO99" s="182"/>
      <c r="EP99" s="182"/>
      <c r="EQ99" s="182"/>
      <c r="ER99" s="183"/>
      <c r="ES99" s="187"/>
      <c r="ET99" s="188"/>
      <c r="EU99" s="188"/>
      <c r="EV99" s="188"/>
      <c r="EW99" s="188"/>
      <c r="EX99" s="188"/>
      <c r="EY99" s="188"/>
      <c r="EZ99" s="188"/>
      <c r="FA99" s="188"/>
      <c r="FB99" s="188"/>
      <c r="FC99" s="188"/>
      <c r="FD99" s="188"/>
      <c r="FE99" s="189"/>
    </row>
    <row r="100" spans="1:161" ht="11.25" customHeight="1" x14ac:dyDescent="0.2">
      <c r="A100" s="241" t="s">
        <v>208</v>
      </c>
      <c r="B100" s="241"/>
      <c r="C100" s="241"/>
      <c r="D100" s="241"/>
      <c r="E100" s="241"/>
      <c r="F100" s="241"/>
      <c r="G100" s="241"/>
      <c r="H100" s="241"/>
      <c r="I100" s="241"/>
      <c r="J100" s="241"/>
      <c r="K100" s="241"/>
      <c r="L100" s="241"/>
      <c r="M100" s="241"/>
      <c r="N100" s="241"/>
      <c r="O100" s="241"/>
      <c r="P100" s="241"/>
      <c r="Q100" s="241"/>
      <c r="R100" s="241"/>
      <c r="S100" s="241"/>
      <c r="T100" s="241"/>
      <c r="U100" s="241"/>
      <c r="V100" s="241"/>
      <c r="W100" s="241"/>
      <c r="X100" s="241"/>
      <c r="Y100" s="241"/>
      <c r="Z100" s="241"/>
      <c r="AA100" s="241"/>
      <c r="AB100" s="241"/>
      <c r="AC100" s="241"/>
      <c r="AD100" s="241"/>
      <c r="AE100" s="241"/>
      <c r="AF100" s="241"/>
      <c r="AG100" s="241"/>
      <c r="AH100" s="241"/>
      <c r="AI100" s="241"/>
      <c r="AJ100" s="241"/>
      <c r="AK100" s="241"/>
      <c r="AL100" s="241"/>
      <c r="AM100" s="241"/>
      <c r="AN100" s="241"/>
      <c r="AO100" s="241"/>
      <c r="AP100" s="241"/>
      <c r="AQ100" s="241"/>
      <c r="AR100" s="241"/>
      <c r="AS100" s="241"/>
      <c r="AT100" s="241"/>
      <c r="AU100" s="241"/>
      <c r="AV100" s="241"/>
      <c r="AW100" s="241"/>
      <c r="AX100" s="241"/>
      <c r="AY100" s="241"/>
      <c r="AZ100" s="241"/>
      <c r="BA100" s="241"/>
      <c r="BB100" s="241"/>
      <c r="BC100" s="241"/>
      <c r="BD100" s="241"/>
      <c r="BE100" s="241"/>
      <c r="BF100" s="241"/>
      <c r="BG100" s="241"/>
      <c r="BH100" s="241"/>
      <c r="BI100" s="241"/>
      <c r="BJ100" s="241"/>
      <c r="BK100" s="241"/>
      <c r="BL100" s="241"/>
      <c r="BM100" s="241"/>
      <c r="BN100" s="241"/>
      <c r="BO100" s="241"/>
      <c r="BP100" s="241"/>
      <c r="BQ100" s="241"/>
      <c r="BR100" s="241"/>
      <c r="BS100" s="241"/>
      <c r="BT100" s="241"/>
      <c r="BU100" s="241"/>
      <c r="BV100" s="241"/>
      <c r="BW100" s="242"/>
      <c r="BX100" s="65"/>
      <c r="BY100" s="66"/>
      <c r="BZ100" s="66"/>
      <c r="CA100" s="66"/>
      <c r="CB100" s="66"/>
      <c r="CC100" s="66"/>
      <c r="CD100" s="66"/>
      <c r="CE100" s="67"/>
      <c r="CF100" s="201"/>
      <c r="CG100" s="153"/>
      <c r="CH100" s="153"/>
      <c r="CI100" s="153"/>
      <c r="CJ100" s="153"/>
      <c r="CK100" s="153"/>
      <c r="CL100" s="153"/>
      <c r="CM100" s="153"/>
      <c r="CN100" s="153"/>
      <c r="CO100" s="153"/>
      <c r="CP100" s="153"/>
      <c r="CQ100" s="153"/>
      <c r="CR100" s="202"/>
      <c r="CS100" s="201"/>
      <c r="CT100" s="153"/>
      <c r="CU100" s="153"/>
      <c r="CV100" s="153"/>
      <c r="CW100" s="153"/>
      <c r="CX100" s="153"/>
      <c r="CY100" s="153"/>
      <c r="CZ100" s="153"/>
      <c r="DA100" s="153"/>
      <c r="DB100" s="153"/>
      <c r="DC100" s="153"/>
      <c r="DD100" s="153"/>
      <c r="DE100" s="202"/>
      <c r="DF100" s="184"/>
      <c r="DG100" s="185"/>
      <c r="DH100" s="185"/>
      <c r="DI100" s="185"/>
      <c r="DJ100" s="185"/>
      <c r="DK100" s="185"/>
      <c r="DL100" s="185"/>
      <c r="DM100" s="185"/>
      <c r="DN100" s="185"/>
      <c r="DO100" s="185"/>
      <c r="DP100" s="185"/>
      <c r="DQ100" s="185"/>
      <c r="DR100" s="186"/>
      <c r="DS100" s="184"/>
      <c r="DT100" s="185"/>
      <c r="DU100" s="185"/>
      <c r="DV100" s="185"/>
      <c r="DW100" s="185"/>
      <c r="DX100" s="185"/>
      <c r="DY100" s="185"/>
      <c r="DZ100" s="185"/>
      <c r="EA100" s="185"/>
      <c r="EB100" s="185"/>
      <c r="EC100" s="185"/>
      <c r="ED100" s="185"/>
      <c r="EE100" s="186"/>
      <c r="EF100" s="184"/>
      <c r="EG100" s="185"/>
      <c r="EH100" s="185"/>
      <c r="EI100" s="185"/>
      <c r="EJ100" s="185"/>
      <c r="EK100" s="185"/>
      <c r="EL100" s="185"/>
      <c r="EM100" s="185"/>
      <c r="EN100" s="185"/>
      <c r="EO100" s="185"/>
      <c r="EP100" s="185"/>
      <c r="EQ100" s="185"/>
      <c r="ER100" s="186"/>
      <c r="ES100" s="190"/>
      <c r="ET100" s="191"/>
      <c r="EU100" s="191"/>
      <c r="EV100" s="191"/>
      <c r="EW100" s="191"/>
      <c r="EX100" s="191"/>
      <c r="EY100" s="191"/>
      <c r="EZ100" s="191"/>
      <c r="FA100" s="191"/>
      <c r="FB100" s="191"/>
      <c r="FC100" s="191"/>
      <c r="FD100" s="191"/>
      <c r="FE100" s="192"/>
    </row>
    <row r="101" spans="1:161" ht="11.25" customHeight="1" x14ac:dyDescent="0.2">
      <c r="A101" s="241" t="s">
        <v>265</v>
      </c>
      <c r="B101" s="241"/>
      <c r="C101" s="241"/>
      <c r="D101" s="241"/>
      <c r="E101" s="241"/>
      <c r="F101" s="241"/>
      <c r="G101" s="241"/>
      <c r="H101" s="241"/>
      <c r="I101" s="241"/>
      <c r="J101" s="241"/>
      <c r="K101" s="241"/>
      <c r="L101" s="241"/>
      <c r="M101" s="241"/>
      <c r="N101" s="241"/>
      <c r="O101" s="241"/>
      <c r="P101" s="241"/>
      <c r="Q101" s="241"/>
      <c r="R101" s="241"/>
      <c r="S101" s="241"/>
      <c r="T101" s="241"/>
      <c r="U101" s="241"/>
      <c r="V101" s="241"/>
      <c r="W101" s="241"/>
      <c r="X101" s="241"/>
      <c r="Y101" s="241"/>
      <c r="Z101" s="241"/>
      <c r="AA101" s="241"/>
      <c r="AB101" s="241"/>
      <c r="AC101" s="241"/>
      <c r="AD101" s="241"/>
      <c r="AE101" s="241"/>
      <c r="AF101" s="241"/>
      <c r="AG101" s="241"/>
      <c r="AH101" s="241"/>
      <c r="AI101" s="241"/>
      <c r="AJ101" s="241"/>
      <c r="AK101" s="241"/>
      <c r="AL101" s="241"/>
      <c r="AM101" s="241"/>
      <c r="AN101" s="241"/>
      <c r="AO101" s="241"/>
      <c r="AP101" s="241"/>
      <c r="AQ101" s="241"/>
      <c r="AR101" s="241"/>
      <c r="AS101" s="241"/>
      <c r="AT101" s="241"/>
      <c r="AU101" s="241"/>
      <c r="AV101" s="241"/>
      <c r="AW101" s="241"/>
      <c r="AX101" s="241"/>
      <c r="AY101" s="241"/>
      <c r="AZ101" s="241"/>
      <c r="BA101" s="241"/>
      <c r="BB101" s="241"/>
      <c r="BC101" s="241"/>
      <c r="BD101" s="241"/>
      <c r="BE101" s="241"/>
      <c r="BF101" s="241"/>
      <c r="BG101" s="241"/>
      <c r="BH101" s="241"/>
      <c r="BI101" s="241"/>
      <c r="BJ101" s="241"/>
      <c r="BK101" s="241"/>
      <c r="BL101" s="241"/>
      <c r="BM101" s="241"/>
      <c r="BN101" s="241"/>
      <c r="BO101" s="241"/>
      <c r="BP101" s="241"/>
      <c r="BQ101" s="241"/>
      <c r="BR101" s="241"/>
      <c r="BS101" s="241"/>
      <c r="BT101" s="241"/>
      <c r="BU101" s="241"/>
      <c r="BV101" s="241"/>
      <c r="BW101" s="242"/>
      <c r="BX101" s="14"/>
      <c r="BY101" s="19"/>
      <c r="BZ101" s="19"/>
      <c r="CA101" s="19"/>
      <c r="CB101" s="19"/>
      <c r="CC101" s="19"/>
      <c r="CD101" s="19"/>
      <c r="CE101" s="20"/>
      <c r="CF101" s="80" t="s">
        <v>123</v>
      </c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2"/>
      <c r="CS101" s="80" t="s">
        <v>264</v>
      </c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2"/>
      <c r="DF101" s="68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70"/>
      <c r="DS101" s="68"/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70"/>
      <c r="EF101" s="68"/>
      <c r="EG101" s="69"/>
      <c r="EH101" s="69"/>
      <c r="EI101" s="69"/>
      <c r="EJ101" s="69"/>
      <c r="EK101" s="69"/>
      <c r="EL101" s="69"/>
      <c r="EM101" s="69"/>
      <c r="EN101" s="69"/>
      <c r="EO101" s="69"/>
      <c r="EP101" s="69"/>
      <c r="EQ101" s="69"/>
      <c r="ER101" s="70"/>
      <c r="ES101" s="9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0"/>
    </row>
    <row r="102" spans="1:161" ht="11.25" customHeight="1" x14ac:dyDescent="0.2">
      <c r="A102" s="241" t="s">
        <v>209</v>
      </c>
      <c r="B102" s="241"/>
      <c r="C102" s="241"/>
      <c r="D102" s="241"/>
      <c r="E102" s="241"/>
      <c r="F102" s="241"/>
      <c r="G102" s="241"/>
      <c r="H102" s="241"/>
      <c r="I102" s="241"/>
      <c r="J102" s="241"/>
      <c r="K102" s="241"/>
      <c r="L102" s="241"/>
      <c r="M102" s="241"/>
      <c r="N102" s="241"/>
      <c r="O102" s="241"/>
      <c r="P102" s="241"/>
      <c r="Q102" s="241"/>
      <c r="R102" s="241"/>
      <c r="S102" s="241"/>
      <c r="T102" s="241"/>
      <c r="U102" s="241"/>
      <c r="V102" s="241"/>
      <c r="W102" s="241"/>
      <c r="X102" s="241"/>
      <c r="Y102" s="241"/>
      <c r="Z102" s="241"/>
      <c r="AA102" s="241"/>
      <c r="AB102" s="241"/>
      <c r="AC102" s="241"/>
      <c r="AD102" s="241"/>
      <c r="AE102" s="241"/>
      <c r="AF102" s="241"/>
      <c r="AG102" s="241"/>
      <c r="AH102" s="241"/>
      <c r="AI102" s="241"/>
      <c r="AJ102" s="241"/>
      <c r="AK102" s="241"/>
      <c r="AL102" s="241"/>
      <c r="AM102" s="241"/>
      <c r="AN102" s="241"/>
      <c r="AO102" s="241"/>
      <c r="AP102" s="241"/>
      <c r="AQ102" s="241"/>
      <c r="AR102" s="241"/>
      <c r="AS102" s="241"/>
      <c r="AT102" s="241"/>
      <c r="AU102" s="241"/>
      <c r="AV102" s="241"/>
      <c r="AW102" s="241"/>
      <c r="AX102" s="241"/>
      <c r="AY102" s="241"/>
      <c r="AZ102" s="241"/>
      <c r="BA102" s="241"/>
      <c r="BB102" s="241"/>
      <c r="BC102" s="241"/>
      <c r="BD102" s="241"/>
      <c r="BE102" s="241"/>
      <c r="BF102" s="241"/>
      <c r="BG102" s="241"/>
      <c r="BH102" s="241"/>
      <c r="BI102" s="241"/>
      <c r="BJ102" s="241"/>
      <c r="BK102" s="241"/>
      <c r="BL102" s="241"/>
      <c r="BM102" s="241"/>
      <c r="BN102" s="241"/>
      <c r="BO102" s="241"/>
      <c r="BP102" s="241"/>
      <c r="BQ102" s="241"/>
      <c r="BR102" s="241"/>
      <c r="BS102" s="241"/>
      <c r="BT102" s="241"/>
      <c r="BU102" s="241"/>
      <c r="BV102" s="241"/>
      <c r="BW102" s="242"/>
      <c r="BX102" s="14"/>
      <c r="BY102" s="52"/>
      <c r="BZ102" s="52"/>
      <c r="CA102" s="52"/>
      <c r="CB102" s="52"/>
      <c r="CC102" s="52"/>
      <c r="CD102" s="52"/>
      <c r="CE102" s="53"/>
      <c r="CF102" s="80" t="s">
        <v>123</v>
      </c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2"/>
      <c r="CS102" s="80" t="s">
        <v>215</v>
      </c>
      <c r="CT102" s="81"/>
      <c r="CU102" s="81"/>
      <c r="CV102" s="81"/>
      <c r="CW102" s="81"/>
      <c r="CX102" s="81"/>
      <c r="CY102" s="81"/>
      <c r="CZ102" s="81"/>
      <c r="DA102" s="81"/>
      <c r="DB102" s="81"/>
      <c r="DC102" s="81"/>
      <c r="DD102" s="81"/>
      <c r="DE102" s="82"/>
      <c r="DF102" s="68">
        <f>25000+43000</f>
        <v>68000</v>
      </c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70"/>
      <c r="DS102" s="68">
        <v>45000</v>
      </c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69"/>
      <c r="EE102" s="70"/>
      <c r="EF102" s="68">
        <f>45000+30000</f>
        <v>75000</v>
      </c>
      <c r="EG102" s="69"/>
      <c r="EH102" s="69"/>
      <c r="EI102" s="69"/>
      <c r="EJ102" s="69"/>
      <c r="EK102" s="69"/>
      <c r="EL102" s="69"/>
      <c r="EM102" s="69"/>
      <c r="EN102" s="69"/>
      <c r="EO102" s="69"/>
      <c r="EP102" s="69"/>
      <c r="EQ102" s="69"/>
      <c r="ER102" s="70"/>
      <c r="ES102" s="9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0"/>
    </row>
    <row r="103" spans="1:161" ht="11.25" customHeight="1" x14ac:dyDescent="0.2">
      <c r="A103" s="241" t="s">
        <v>209</v>
      </c>
      <c r="B103" s="241"/>
      <c r="C103" s="241"/>
      <c r="D103" s="241"/>
      <c r="E103" s="241"/>
      <c r="F103" s="241"/>
      <c r="G103" s="241"/>
      <c r="H103" s="241"/>
      <c r="I103" s="241"/>
      <c r="J103" s="241"/>
      <c r="K103" s="241"/>
      <c r="L103" s="241"/>
      <c r="M103" s="241"/>
      <c r="N103" s="241"/>
      <c r="O103" s="241"/>
      <c r="P103" s="241"/>
      <c r="Q103" s="241"/>
      <c r="R103" s="241"/>
      <c r="S103" s="241"/>
      <c r="T103" s="241"/>
      <c r="U103" s="241"/>
      <c r="V103" s="241"/>
      <c r="W103" s="241"/>
      <c r="X103" s="241"/>
      <c r="Y103" s="241"/>
      <c r="Z103" s="241"/>
      <c r="AA103" s="241"/>
      <c r="AB103" s="241"/>
      <c r="AC103" s="241"/>
      <c r="AD103" s="241"/>
      <c r="AE103" s="241"/>
      <c r="AF103" s="241"/>
      <c r="AG103" s="241"/>
      <c r="AH103" s="241"/>
      <c r="AI103" s="241"/>
      <c r="AJ103" s="241"/>
      <c r="AK103" s="241"/>
      <c r="AL103" s="241"/>
      <c r="AM103" s="241"/>
      <c r="AN103" s="241"/>
      <c r="AO103" s="241"/>
      <c r="AP103" s="241"/>
      <c r="AQ103" s="241"/>
      <c r="AR103" s="241"/>
      <c r="AS103" s="241"/>
      <c r="AT103" s="241"/>
      <c r="AU103" s="241"/>
      <c r="AV103" s="241"/>
      <c r="AW103" s="241"/>
      <c r="AX103" s="241"/>
      <c r="AY103" s="241"/>
      <c r="AZ103" s="241"/>
      <c r="BA103" s="241"/>
      <c r="BB103" s="241"/>
      <c r="BC103" s="241"/>
      <c r="BD103" s="241"/>
      <c r="BE103" s="241"/>
      <c r="BF103" s="241"/>
      <c r="BG103" s="241"/>
      <c r="BH103" s="241"/>
      <c r="BI103" s="241"/>
      <c r="BJ103" s="241"/>
      <c r="BK103" s="241"/>
      <c r="BL103" s="241"/>
      <c r="BM103" s="241"/>
      <c r="BN103" s="241"/>
      <c r="BO103" s="241"/>
      <c r="BP103" s="241"/>
      <c r="BQ103" s="241"/>
      <c r="BR103" s="241"/>
      <c r="BS103" s="241"/>
      <c r="BT103" s="241"/>
      <c r="BU103" s="241"/>
      <c r="BV103" s="241"/>
      <c r="BW103" s="242"/>
      <c r="BX103" s="14"/>
      <c r="BY103" s="15"/>
      <c r="BZ103" s="15"/>
      <c r="CA103" s="15"/>
      <c r="CB103" s="15"/>
      <c r="CC103" s="15"/>
      <c r="CD103" s="15"/>
      <c r="CE103" s="16"/>
      <c r="CF103" s="80" t="s">
        <v>307</v>
      </c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2"/>
      <c r="CS103" s="80" t="s">
        <v>215</v>
      </c>
      <c r="CT103" s="81"/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2"/>
      <c r="DF103" s="68">
        <v>862900</v>
      </c>
      <c r="DG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69"/>
      <c r="DR103" s="70"/>
      <c r="DS103" s="68">
        <f>906000+25000</f>
        <v>931000</v>
      </c>
      <c r="DT103" s="69"/>
      <c r="DU103" s="69"/>
      <c r="DV103" s="69"/>
      <c r="DW103" s="69"/>
      <c r="DX103" s="69"/>
      <c r="DY103" s="69"/>
      <c r="DZ103" s="69"/>
      <c r="EA103" s="69"/>
      <c r="EB103" s="69"/>
      <c r="EC103" s="69"/>
      <c r="ED103" s="69"/>
      <c r="EE103" s="70"/>
      <c r="EF103" s="68">
        <f>912500+25000</f>
        <v>937500</v>
      </c>
      <c r="EG103" s="69"/>
      <c r="EH103" s="69"/>
      <c r="EI103" s="69"/>
      <c r="EJ103" s="69"/>
      <c r="EK103" s="69"/>
      <c r="EL103" s="69"/>
      <c r="EM103" s="69"/>
      <c r="EN103" s="69"/>
      <c r="EO103" s="69"/>
      <c r="EP103" s="69"/>
      <c r="EQ103" s="69"/>
      <c r="ER103" s="70"/>
      <c r="ES103" s="9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0"/>
    </row>
    <row r="104" spans="1:161" ht="11.25" customHeight="1" x14ac:dyDescent="0.2">
      <c r="A104" s="241" t="s">
        <v>210</v>
      </c>
      <c r="B104" s="241"/>
      <c r="C104" s="241"/>
      <c r="D104" s="241"/>
      <c r="E104" s="241"/>
      <c r="F104" s="241"/>
      <c r="G104" s="241"/>
      <c r="H104" s="241"/>
      <c r="I104" s="241"/>
      <c r="J104" s="241"/>
      <c r="K104" s="241"/>
      <c r="L104" s="241"/>
      <c r="M104" s="241"/>
      <c r="N104" s="241"/>
      <c r="O104" s="241"/>
      <c r="P104" s="241"/>
      <c r="Q104" s="241"/>
      <c r="R104" s="241"/>
      <c r="S104" s="241"/>
      <c r="T104" s="241"/>
      <c r="U104" s="241"/>
      <c r="V104" s="241"/>
      <c r="W104" s="241"/>
      <c r="X104" s="241"/>
      <c r="Y104" s="241"/>
      <c r="Z104" s="241"/>
      <c r="AA104" s="241"/>
      <c r="AB104" s="241"/>
      <c r="AC104" s="241"/>
      <c r="AD104" s="241"/>
      <c r="AE104" s="241"/>
      <c r="AF104" s="241"/>
      <c r="AG104" s="241"/>
      <c r="AH104" s="241"/>
      <c r="AI104" s="241"/>
      <c r="AJ104" s="241"/>
      <c r="AK104" s="241"/>
      <c r="AL104" s="241"/>
      <c r="AM104" s="241"/>
      <c r="AN104" s="241"/>
      <c r="AO104" s="241"/>
      <c r="AP104" s="241"/>
      <c r="AQ104" s="241"/>
      <c r="AR104" s="241"/>
      <c r="AS104" s="241"/>
      <c r="AT104" s="241"/>
      <c r="AU104" s="241"/>
      <c r="AV104" s="241"/>
      <c r="AW104" s="241"/>
      <c r="AX104" s="241"/>
      <c r="AY104" s="241"/>
      <c r="AZ104" s="241"/>
      <c r="BA104" s="241"/>
      <c r="BB104" s="241"/>
      <c r="BC104" s="241"/>
      <c r="BD104" s="241"/>
      <c r="BE104" s="241"/>
      <c r="BF104" s="241"/>
      <c r="BG104" s="241"/>
      <c r="BH104" s="241"/>
      <c r="BI104" s="241"/>
      <c r="BJ104" s="241"/>
      <c r="BK104" s="241"/>
      <c r="BL104" s="241"/>
      <c r="BM104" s="241"/>
      <c r="BN104" s="241"/>
      <c r="BO104" s="241"/>
      <c r="BP104" s="241"/>
      <c r="BQ104" s="241"/>
      <c r="BR104" s="241"/>
      <c r="BS104" s="241"/>
      <c r="BT104" s="241"/>
      <c r="BU104" s="241"/>
      <c r="BV104" s="241"/>
      <c r="BW104" s="242"/>
      <c r="BX104" s="14"/>
      <c r="BY104" s="15"/>
      <c r="BZ104" s="15"/>
      <c r="CA104" s="15"/>
      <c r="CB104" s="15"/>
      <c r="CC104" s="15"/>
      <c r="CD104" s="15"/>
      <c r="CE104" s="16"/>
      <c r="CF104" s="80" t="s">
        <v>123</v>
      </c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2"/>
      <c r="CS104" s="80" t="s">
        <v>216</v>
      </c>
      <c r="CT104" s="81"/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82"/>
      <c r="DF104" s="68">
        <f>20000+4500+21300+70700</f>
        <v>116500</v>
      </c>
      <c r="DG104" s="69"/>
      <c r="DH104" s="69"/>
      <c r="DI104" s="69"/>
      <c r="DJ104" s="69"/>
      <c r="DK104" s="69"/>
      <c r="DL104" s="69"/>
      <c r="DM104" s="69"/>
      <c r="DN104" s="69"/>
      <c r="DO104" s="69"/>
      <c r="DP104" s="69"/>
      <c r="DQ104" s="69"/>
      <c r="DR104" s="70"/>
      <c r="DS104" s="68">
        <f>150000+369520</f>
        <v>519520</v>
      </c>
      <c r="DT104" s="69"/>
      <c r="DU104" s="69"/>
      <c r="DV104" s="69"/>
      <c r="DW104" s="69"/>
      <c r="DX104" s="69"/>
      <c r="DY104" s="69"/>
      <c r="DZ104" s="69"/>
      <c r="EA104" s="69"/>
      <c r="EB104" s="69"/>
      <c r="EC104" s="69"/>
      <c r="ED104" s="69"/>
      <c r="EE104" s="70"/>
      <c r="EF104" s="68">
        <f>150000+550000</f>
        <v>700000</v>
      </c>
      <c r="EG104" s="69"/>
      <c r="EH104" s="69"/>
      <c r="EI104" s="69"/>
      <c r="EJ104" s="69"/>
      <c r="EK104" s="69"/>
      <c r="EL104" s="69"/>
      <c r="EM104" s="69"/>
      <c r="EN104" s="69"/>
      <c r="EO104" s="69"/>
      <c r="EP104" s="69"/>
      <c r="EQ104" s="69"/>
      <c r="ER104" s="70"/>
      <c r="ES104" s="9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0"/>
    </row>
    <row r="105" spans="1:161" ht="11.25" customHeight="1" x14ac:dyDescent="0.2">
      <c r="A105" s="241" t="s">
        <v>211</v>
      </c>
      <c r="B105" s="241"/>
      <c r="C105" s="241"/>
      <c r="D105" s="241"/>
      <c r="E105" s="241"/>
      <c r="F105" s="241"/>
      <c r="G105" s="241"/>
      <c r="H105" s="241"/>
      <c r="I105" s="241"/>
      <c r="J105" s="241"/>
      <c r="K105" s="241"/>
      <c r="L105" s="241"/>
      <c r="M105" s="241"/>
      <c r="N105" s="241"/>
      <c r="O105" s="241"/>
      <c r="P105" s="241"/>
      <c r="Q105" s="241"/>
      <c r="R105" s="241"/>
      <c r="S105" s="241"/>
      <c r="T105" s="241"/>
      <c r="U105" s="241"/>
      <c r="V105" s="241"/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241"/>
      <c r="AG105" s="241"/>
      <c r="AH105" s="241"/>
      <c r="AI105" s="241"/>
      <c r="AJ105" s="241"/>
      <c r="AK105" s="241"/>
      <c r="AL105" s="241"/>
      <c r="AM105" s="241"/>
      <c r="AN105" s="241"/>
      <c r="AO105" s="241"/>
      <c r="AP105" s="241"/>
      <c r="AQ105" s="241"/>
      <c r="AR105" s="241"/>
      <c r="AS105" s="241"/>
      <c r="AT105" s="241"/>
      <c r="AU105" s="241"/>
      <c r="AV105" s="241"/>
      <c r="AW105" s="241"/>
      <c r="AX105" s="241"/>
      <c r="AY105" s="241"/>
      <c r="AZ105" s="241"/>
      <c r="BA105" s="241"/>
      <c r="BB105" s="241"/>
      <c r="BC105" s="241"/>
      <c r="BD105" s="241"/>
      <c r="BE105" s="241"/>
      <c r="BF105" s="241"/>
      <c r="BG105" s="241"/>
      <c r="BH105" s="241"/>
      <c r="BI105" s="241"/>
      <c r="BJ105" s="241"/>
      <c r="BK105" s="241"/>
      <c r="BL105" s="241"/>
      <c r="BM105" s="241"/>
      <c r="BN105" s="241"/>
      <c r="BO105" s="241"/>
      <c r="BP105" s="241"/>
      <c r="BQ105" s="241"/>
      <c r="BR105" s="241"/>
      <c r="BS105" s="241"/>
      <c r="BT105" s="241"/>
      <c r="BU105" s="241"/>
      <c r="BV105" s="241"/>
      <c r="BW105" s="242"/>
      <c r="BX105" s="14"/>
      <c r="BY105" s="15"/>
      <c r="BZ105" s="15"/>
      <c r="CA105" s="15"/>
      <c r="CB105" s="15"/>
      <c r="CC105" s="15"/>
      <c r="CD105" s="15"/>
      <c r="CE105" s="16"/>
      <c r="CF105" s="80" t="s">
        <v>123</v>
      </c>
      <c r="CG105" s="81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2"/>
      <c r="CS105" s="80" t="s">
        <v>217</v>
      </c>
      <c r="CT105" s="81"/>
      <c r="CU105" s="81"/>
      <c r="CV105" s="81"/>
      <c r="CW105" s="81"/>
      <c r="CX105" s="81"/>
      <c r="CY105" s="81"/>
      <c r="CZ105" s="81"/>
      <c r="DA105" s="81"/>
      <c r="DB105" s="81"/>
      <c r="DC105" s="81"/>
      <c r="DD105" s="81"/>
      <c r="DE105" s="82"/>
      <c r="DF105" s="68">
        <f>200000+13000+14300+233800+739700+1458500+49200+84028.32+100+11623.19</f>
        <v>2804251.51</v>
      </c>
      <c r="DG105" s="69"/>
      <c r="DH105" s="69"/>
      <c r="DI105" s="69"/>
      <c r="DJ105" s="69"/>
      <c r="DK105" s="69"/>
      <c r="DL105" s="69"/>
      <c r="DM105" s="69"/>
      <c r="DN105" s="69"/>
      <c r="DO105" s="69"/>
      <c r="DP105" s="69"/>
      <c r="DQ105" s="69"/>
      <c r="DR105" s="70"/>
      <c r="DS105" s="68">
        <f>769300+49200+87500+220000</f>
        <v>1126000</v>
      </c>
      <c r="DT105" s="69"/>
      <c r="DU105" s="69"/>
      <c r="DV105" s="69"/>
      <c r="DW105" s="69"/>
      <c r="DX105" s="69"/>
      <c r="DY105" s="69"/>
      <c r="DZ105" s="69"/>
      <c r="EA105" s="69"/>
      <c r="EB105" s="69"/>
      <c r="EC105" s="69"/>
      <c r="ED105" s="69"/>
      <c r="EE105" s="70"/>
      <c r="EF105" s="68">
        <f>744100+49200+91000+220000</f>
        <v>1104300</v>
      </c>
      <c r="EG105" s="69"/>
      <c r="EH105" s="69"/>
      <c r="EI105" s="69"/>
      <c r="EJ105" s="69"/>
      <c r="EK105" s="69"/>
      <c r="EL105" s="69"/>
      <c r="EM105" s="69"/>
      <c r="EN105" s="69"/>
      <c r="EO105" s="69"/>
      <c r="EP105" s="69"/>
      <c r="EQ105" s="69"/>
      <c r="ER105" s="70"/>
      <c r="ES105" s="9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0"/>
    </row>
    <row r="106" spans="1:161" ht="11.25" customHeight="1" x14ac:dyDescent="0.2">
      <c r="A106" s="241" t="s">
        <v>212</v>
      </c>
      <c r="B106" s="241"/>
      <c r="C106" s="241"/>
      <c r="D106" s="241"/>
      <c r="E106" s="241"/>
      <c r="F106" s="241"/>
      <c r="G106" s="241"/>
      <c r="H106" s="241"/>
      <c r="I106" s="241"/>
      <c r="J106" s="241"/>
      <c r="K106" s="241"/>
      <c r="L106" s="241"/>
      <c r="M106" s="241"/>
      <c r="N106" s="241"/>
      <c r="O106" s="241"/>
      <c r="P106" s="241"/>
      <c r="Q106" s="241"/>
      <c r="R106" s="241"/>
      <c r="S106" s="241"/>
      <c r="T106" s="241"/>
      <c r="U106" s="241"/>
      <c r="V106" s="241"/>
      <c r="W106" s="241"/>
      <c r="X106" s="241"/>
      <c r="Y106" s="241"/>
      <c r="Z106" s="241"/>
      <c r="AA106" s="241"/>
      <c r="AB106" s="241"/>
      <c r="AC106" s="241"/>
      <c r="AD106" s="241"/>
      <c r="AE106" s="241"/>
      <c r="AF106" s="241"/>
      <c r="AG106" s="241"/>
      <c r="AH106" s="241"/>
      <c r="AI106" s="241"/>
      <c r="AJ106" s="241"/>
      <c r="AK106" s="241"/>
      <c r="AL106" s="241"/>
      <c r="AM106" s="241"/>
      <c r="AN106" s="241"/>
      <c r="AO106" s="241"/>
      <c r="AP106" s="241"/>
      <c r="AQ106" s="241"/>
      <c r="AR106" s="241"/>
      <c r="AS106" s="241"/>
      <c r="AT106" s="241"/>
      <c r="AU106" s="241"/>
      <c r="AV106" s="241"/>
      <c r="AW106" s="241"/>
      <c r="AX106" s="241"/>
      <c r="AY106" s="241"/>
      <c r="AZ106" s="241"/>
      <c r="BA106" s="241"/>
      <c r="BB106" s="241"/>
      <c r="BC106" s="241"/>
      <c r="BD106" s="241"/>
      <c r="BE106" s="241"/>
      <c r="BF106" s="241"/>
      <c r="BG106" s="241"/>
      <c r="BH106" s="241"/>
      <c r="BI106" s="241"/>
      <c r="BJ106" s="241"/>
      <c r="BK106" s="241"/>
      <c r="BL106" s="241"/>
      <c r="BM106" s="241"/>
      <c r="BN106" s="241"/>
      <c r="BO106" s="241"/>
      <c r="BP106" s="241"/>
      <c r="BQ106" s="241"/>
      <c r="BR106" s="241"/>
      <c r="BS106" s="241"/>
      <c r="BT106" s="241"/>
      <c r="BU106" s="241"/>
      <c r="BV106" s="241"/>
      <c r="BW106" s="242"/>
      <c r="BX106" s="14"/>
      <c r="BY106" s="15"/>
      <c r="BZ106" s="15"/>
      <c r="CA106" s="15"/>
      <c r="CB106" s="15"/>
      <c r="CC106" s="15"/>
      <c r="CD106" s="15"/>
      <c r="CE106" s="16"/>
      <c r="CF106" s="201" t="s">
        <v>123</v>
      </c>
      <c r="CG106" s="153"/>
      <c r="CH106" s="153"/>
      <c r="CI106" s="153"/>
      <c r="CJ106" s="153"/>
      <c r="CK106" s="153"/>
      <c r="CL106" s="153"/>
      <c r="CM106" s="153"/>
      <c r="CN106" s="153"/>
      <c r="CO106" s="153"/>
      <c r="CP106" s="153"/>
      <c r="CQ106" s="153"/>
      <c r="CR106" s="202"/>
      <c r="CS106" s="201" t="s">
        <v>218</v>
      </c>
      <c r="CT106" s="153"/>
      <c r="CU106" s="153"/>
      <c r="CV106" s="153"/>
      <c r="CW106" s="153"/>
      <c r="CX106" s="153"/>
      <c r="CY106" s="153"/>
      <c r="CZ106" s="153"/>
      <c r="DA106" s="153"/>
      <c r="DB106" s="153"/>
      <c r="DC106" s="153"/>
      <c r="DD106" s="153"/>
      <c r="DE106" s="202"/>
      <c r="DF106" s="184"/>
      <c r="DG106" s="185"/>
      <c r="DH106" s="185"/>
      <c r="DI106" s="185"/>
      <c r="DJ106" s="185"/>
      <c r="DK106" s="185"/>
      <c r="DL106" s="185"/>
      <c r="DM106" s="185"/>
      <c r="DN106" s="185"/>
      <c r="DO106" s="185"/>
      <c r="DP106" s="185"/>
      <c r="DQ106" s="185"/>
      <c r="DR106" s="186"/>
      <c r="DS106" s="184"/>
      <c r="DT106" s="185"/>
      <c r="DU106" s="185"/>
      <c r="DV106" s="185"/>
      <c r="DW106" s="185"/>
      <c r="DX106" s="185"/>
      <c r="DY106" s="185"/>
      <c r="DZ106" s="185"/>
      <c r="EA106" s="185"/>
      <c r="EB106" s="185"/>
      <c r="EC106" s="185"/>
      <c r="ED106" s="185"/>
      <c r="EE106" s="186"/>
      <c r="EF106" s="184"/>
      <c r="EG106" s="185"/>
      <c r="EH106" s="185"/>
      <c r="EI106" s="185"/>
      <c r="EJ106" s="185"/>
      <c r="EK106" s="185"/>
      <c r="EL106" s="185"/>
      <c r="EM106" s="185"/>
      <c r="EN106" s="185"/>
      <c r="EO106" s="185"/>
      <c r="EP106" s="185"/>
      <c r="EQ106" s="185"/>
      <c r="ER106" s="186"/>
      <c r="ES106" s="9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0"/>
    </row>
    <row r="107" spans="1:161" ht="11.25" customHeight="1" x14ac:dyDescent="0.2">
      <c r="A107" s="241" t="s">
        <v>283</v>
      </c>
      <c r="B107" s="241"/>
      <c r="C107" s="241"/>
      <c r="D107" s="241"/>
      <c r="E107" s="241"/>
      <c r="F107" s="241"/>
      <c r="G107" s="241"/>
      <c r="H107" s="241"/>
      <c r="I107" s="241"/>
      <c r="J107" s="241"/>
      <c r="K107" s="241"/>
      <c r="L107" s="241"/>
      <c r="M107" s="241"/>
      <c r="N107" s="241"/>
      <c r="O107" s="241"/>
      <c r="P107" s="241"/>
      <c r="Q107" s="241"/>
      <c r="R107" s="241"/>
      <c r="S107" s="241"/>
      <c r="T107" s="241"/>
      <c r="U107" s="241"/>
      <c r="V107" s="241"/>
      <c r="W107" s="241"/>
      <c r="X107" s="241"/>
      <c r="Y107" s="241"/>
      <c r="Z107" s="241"/>
      <c r="AA107" s="241"/>
      <c r="AB107" s="241"/>
      <c r="AC107" s="241"/>
      <c r="AD107" s="241"/>
      <c r="AE107" s="241"/>
      <c r="AF107" s="241"/>
      <c r="AG107" s="241"/>
      <c r="AH107" s="241"/>
      <c r="AI107" s="241"/>
      <c r="AJ107" s="241"/>
      <c r="AK107" s="241"/>
      <c r="AL107" s="241"/>
      <c r="AM107" s="241"/>
      <c r="AN107" s="241"/>
      <c r="AO107" s="241"/>
      <c r="AP107" s="241"/>
      <c r="AQ107" s="241"/>
      <c r="AR107" s="241"/>
      <c r="AS107" s="241"/>
      <c r="AT107" s="241"/>
      <c r="AU107" s="241"/>
      <c r="AV107" s="241"/>
      <c r="AW107" s="241"/>
      <c r="AX107" s="241"/>
      <c r="AY107" s="241"/>
      <c r="AZ107" s="241"/>
      <c r="BA107" s="241"/>
      <c r="BB107" s="241"/>
      <c r="BC107" s="241"/>
      <c r="BD107" s="241"/>
      <c r="BE107" s="241"/>
      <c r="BF107" s="241"/>
      <c r="BG107" s="241"/>
      <c r="BH107" s="241"/>
      <c r="BI107" s="241"/>
      <c r="BJ107" s="241"/>
      <c r="BK107" s="241"/>
      <c r="BL107" s="241"/>
      <c r="BM107" s="241"/>
      <c r="BN107" s="241"/>
      <c r="BO107" s="241"/>
      <c r="BP107" s="241"/>
      <c r="BQ107" s="241"/>
      <c r="BR107" s="241"/>
      <c r="BS107" s="241"/>
      <c r="BT107" s="241"/>
      <c r="BU107" s="241"/>
      <c r="BV107" s="241"/>
      <c r="BW107" s="242"/>
      <c r="BX107" s="14"/>
      <c r="BY107" s="21"/>
      <c r="BZ107" s="21"/>
      <c r="CA107" s="21"/>
      <c r="CB107" s="21"/>
      <c r="CC107" s="21"/>
      <c r="CD107" s="21"/>
      <c r="CE107" s="22"/>
      <c r="CF107" s="80" t="s">
        <v>123</v>
      </c>
      <c r="CG107" s="81"/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2"/>
      <c r="CS107" s="80" t="s">
        <v>282</v>
      </c>
      <c r="CT107" s="81"/>
      <c r="CU107" s="81"/>
      <c r="CV107" s="81"/>
      <c r="CW107" s="81"/>
      <c r="CX107" s="81"/>
      <c r="CY107" s="81"/>
      <c r="CZ107" s="81"/>
      <c r="DA107" s="81"/>
      <c r="DB107" s="81"/>
      <c r="DC107" s="81"/>
      <c r="DD107" s="81"/>
      <c r="DE107" s="82"/>
      <c r="DF107" s="68">
        <v>428600</v>
      </c>
      <c r="DG107" s="69"/>
      <c r="DH107" s="69"/>
      <c r="DI107" s="69"/>
      <c r="DJ107" s="69"/>
      <c r="DK107" s="69"/>
      <c r="DL107" s="69"/>
      <c r="DM107" s="69"/>
      <c r="DN107" s="69"/>
      <c r="DO107" s="69"/>
      <c r="DP107" s="69"/>
      <c r="DQ107" s="69"/>
      <c r="DR107" s="70"/>
      <c r="DS107" s="68">
        <v>400000</v>
      </c>
      <c r="DT107" s="69"/>
      <c r="DU107" s="69"/>
      <c r="DV107" s="69"/>
      <c r="DW107" s="69"/>
      <c r="DX107" s="69"/>
      <c r="DY107" s="69"/>
      <c r="DZ107" s="69"/>
      <c r="EA107" s="69"/>
      <c r="EB107" s="69"/>
      <c r="EC107" s="69"/>
      <c r="ED107" s="69"/>
      <c r="EE107" s="70"/>
      <c r="EF107" s="68">
        <f>400000+193220</f>
        <v>593220</v>
      </c>
      <c r="EG107" s="69"/>
      <c r="EH107" s="69"/>
      <c r="EI107" s="69"/>
      <c r="EJ107" s="69"/>
      <c r="EK107" s="69"/>
      <c r="EL107" s="69"/>
      <c r="EM107" s="69"/>
      <c r="EN107" s="69"/>
      <c r="EO107" s="69"/>
      <c r="EP107" s="69"/>
      <c r="EQ107" s="69"/>
      <c r="ER107" s="70"/>
      <c r="ES107" s="9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0"/>
    </row>
    <row r="108" spans="1:161" ht="11.25" customHeight="1" x14ac:dyDescent="0.2">
      <c r="A108" s="241" t="s">
        <v>266</v>
      </c>
      <c r="B108" s="241"/>
      <c r="C108" s="241"/>
      <c r="D108" s="241"/>
      <c r="E108" s="241"/>
      <c r="F108" s="241"/>
      <c r="G108" s="241"/>
      <c r="H108" s="241"/>
      <c r="I108" s="241"/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241"/>
      <c r="U108" s="241"/>
      <c r="V108" s="241"/>
      <c r="W108" s="241"/>
      <c r="X108" s="241"/>
      <c r="Y108" s="241"/>
      <c r="Z108" s="241"/>
      <c r="AA108" s="241"/>
      <c r="AB108" s="241"/>
      <c r="AC108" s="241"/>
      <c r="AD108" s="241"/>
      <c r="AE108" s="241"/>
      <c r="AF108" s="241"/>
      <c r="AG108" s="241"/>
      <c r="AH108" s="241"/>
      <c r="AI108" s="241"/>
      <c r="AJ108" s="241"/>
      <c r="AK108" s="241"/>
      <c r="AL108" s="241"/>
      <c r="AM108" s="241"/>
      <c r="AN108" s="241"/>
      <c r="AO108" s="241"/>
      <c r="AP108" s="241"/>
      <c r="AQ108" s="241"/>
      <c r="AR108" s="241"/>
      <c r="AS108" s="241"/>
      <c r="AT108" s="241"/>
      <c r="AU108" s="241"/>
      <c r="AV108" s="241"/>
      <c r="AW108" s="241"/>
      <c r="AX108" s="241"/>
      <c r="AY108" s="241"/>
      <c r="AZ108" s="241"/>
      <c r="BA108" s="241"/>
      <c r="BB108" s="241"/>
      <c r="BC108" s="241"/>
      <c r="BD108" s="241"/>
      <c r="BE108" s="241"/>
      <c r="BF108" s="241"/>
      <c r="BG108" s="241"/>
      <c r="BH108" s="241"/>
      <c r="BI108" s="241"/>
      <c r="BJ108" s="241"/>
      <c r="BK108" s="241"/>
      <c r="BL108" s="241"/>
      <c r="BM108" s="241"/>
      <c r="BN108" s="241"/>
      <c r="BO108" s="241"/>
      <c r="BP108" s="241"/>
      <c r="BQ108" s="241"/>
      <c r="BR108" s="241"/>
      <c r="BS108" s="241"/>
      <c r="BT108" s="241"/>
      <c r="BU108" s="241"/>
      <c r="BV108" s="241"/>
      <c r="BW108" s="242"/>
      <c r="BX108" s="14"/>
      <c r="BY108" s="19"/>
      <c r="BZ108" s="19"/>
      <c r="CA108" s="19"/>
      <c r="CB108" s="19"/>
      <c r="CC108" s="19"/>
      <c r="CD108" s="19"/>
      <c r="CE108" s="20"/>
      <c r="CF108" s="80" t="s">
        <v>123</v>
      </c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2"/>
      <c r="CS108" s="80" t="s">
        <v>267</v>
      </c>
      <c r="CT108" s="81"/>
      <c r="CU108" s="81"/>
      <c r="CV108" s="81"/>
      <c r="CW108" s="81"/>
      <c r="CX108" s="81"/>
      <c r="CY108" s="81"/>
      <c r="CZ108" s="81"/>
      <c r="DA108" s="81"/>
      <c r="DB108" s="81"/>
      <c r="DC108" s="81"/>
      <c r="DD108" s="81"/>
      <c r="DE108" s="82"/>
      <c r="DF108" s="68"/>
      <c r="DG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70"/>
      <c r="DS108" s="68"/>
      <c r="DT108" s="69"/>
      <c r="DU108" s="69"/>
      <c r="DV108" s="69"/>
      <c r="DW108" s="69"/>
      <c r="DX108" s="69"/>
      <c r="DY108" s="69"/>
      <c r="DZ108" s="69"/>
      <c r="EA108" s="69"/>
      <c r="EB108" s="69"/>
      <c r="EC108" s="69"/>
      <c r="ED108" s="69"/>
      <c r="EE108" s="70"/>
      <c r="EF108" s="68"/>
      <c r="EG108" s="69"/>
      <c r="EH108" s="69"/>
      <c r="EI108" s="69"/>
      <c r="EJ108" s="69"/>
      <c r="EK108" s="69"/>
      <c r="EL108" s="69"/>
      <c r="EM108" s="69"/>
      <c r="EN108" s="69"/>
      <c r="EO108" s="69"/>
      <c r="EP108" s="69"/>
      <c r="EQ108" s="69"/>
      <c r="ER108" s="70"/>
      <c r="ES108" s="9"/>
      <c r="ET108" s="11"/>
      <c r="EU108" s="45"/>
      <c r="EV108" s="45"/>
      <c r="EW108" s="45"/>
      <c r="EX108" s="45"/>
      <c r="EY108" s="45"/>
      <c r="EZ108" s="45"/>
      <c r="FA108" s="45"/>
      <c r="FB108" s="45"/>
      <c r="FC108" s="45"/>
      <c r="FD108" s="45"/>
      <c r="FE108" s="10"/>
    </row>
    <row r="109" spans="1:161" ht="11.25" customHeight="1" x14ac:dyDescent="0.2">
      <c r="A109" s="241" t="s">
        <v>271</v>
      </c>
      <c r="B109" s="241"/>
      <c r="C109" s="241"/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  <c r="W109" s="241"/>
      <c r="X109" s="241"/>
      <c r="Y109" s="241"/>
      <c r="Z109" s="241"/>
      <c r="AA109" s="241"/>
      <c r="AB109" s="241"/>
      <c r="AC109" s="241"/>
      <c r="AD109" s="241"/>
      <c r="AE109" s="241"/>
      <c r="AF109" s="241"/>
      <c r="AG109" s="241"/>
      <c r="AH109" s="241"/>
      <c r="AI109" s="241"/>
      <c r="AJ109" s="241"/>
      <c r="AK109" s="241"/>
      <c r="AL109" s="241"/>
      <c r="AM109" s="241"/>
      <c r="AN109" s="241"/>
      <c r="AO109" s="241"/>
      <c r="AP109" s="241"/>
      <c r="AQ109" s="241"/>
      <c r="AR109" s="241"/>
      <c r="AS109" s="241"/>
      <c r="AT109" s="241"/>
      <c r="AU109" s="241"/>
      <c r="AV109" s="241"/>
      <c r="AW109" s="241"/>
      <c r="AX109" s="241"/>
      <c r="AY109" s="241"/>
      <c r="AZ109" s="241"/>
      <c r="BA109" s="241"/>
      <c r="BB109" s="241"/>
      <c r="BC109" s="241"/>
      <c r="BD109" s="241"/>
      <c r="BE109" s="241"/>
      <c r="BF109" s="241"/>
      <c r="BG109" s="241"/>
      <c r="BH109" s="241"/>
      <c r="BI109" s="241"/>
      <c r="BJ109" s="241"/>
      <c r="BK109" s="241"/>
      <c r="BL109" s="241"/>
      <c r="BM109" s="241"/>
      <c r="BN109" s="241"/>
      <c r="BO109" s="241"/>
      <c r="BP109" s="241"/>
      <c r="BQ109" s="241"/>
      <c r="BR109" s="241"/>
      <c r="BS109" s="241"/>
      <c r="BT109" s="241"/>
      <c r="BU109" s="241"/>
      <c r="BV109" s="241"/>
      <c r="BW109" s="242"/>
      <c r="BX109" s="14"/>
      <c r="BY109" s="19"/>
      <c r="BZ109" s="19"/>
      <c r="CA109" s="19"/>
      <c r="CB109" s="19"/>
      <c r="CC109" s="19"/>
      <c r="CD109" s="19"/>
      <c r="CE109" s="20"/>
      <c r="CF109" s="80" t="s">
        <v>123</v>
      </c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2"/>
      <c r="CS109" s="80" t="s">
        <v>268</v>
      </c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2"/>
      <c r="DF109" s="68"/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70"/>
      <c r="DS109" s="68"/>
      <c r="DT109" s="69"/>
      <c r="DU109" s="69"/>
      <c r="DV109" s="69"/>
      <c r="DW109" s="69"/>
      <c r="DX109" s="69"/>
      <c r="DY109" s="69"/>
      <c r="DZ109" s="69"/>
      <c r="EA109" s="69"/>
      <c r="EB109" s="69"/>
      <c r="EC109" s="69"/>
      <c r="ED109" s="69"/>
      <c r="EE109" s="70"/>
      <c r="EF109" s="68"/>
      <c r="EG109" s="69"/>
      <c r="EH109" s="69"/>
      <c r="EI109" s="69"/>
      <c r="EJ109" s="69"/>
      <c r="EK109" s="69"/>
      <c r="EL109" s="69"/>
      <c r="EM109" s="69"/>
      <c r="EN109" s="69"/>
      <c r="EO109" s="69"/>
      <c r="EP109" s="69"/>
      <c r="EQ109" s="69"/>
      <c r="ER109" s="70"/>
      <c r="ES109" s="9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0"/>
    </row>
    <row r="110" spans="1:161" ht="11.25" customHeight="1" x14ac:dyDescent="0.2">
      <c r="A110" s="241" t="s">
        <v>272</v>
      </c>
      <c r="B110" s="241"/>
      <c r="C110" s="241"/>
      <c r="D110" s="241"/>
      <c r="E110" s="241"/>
      <c r="F110" s="241"/>
      <c r="G110" s="241"/>
      <c r="H110" s="241"/>
      <c r="I110" s="241"/>
      <c r="J110" s="241"/>
      <c r="K110" s="241"/>
      <c r="L110" s="241"/>
      <c r="M110" s="241"/>
      <c r="N110" s="241"/>
      <c r="O110" s="241"/>
      <c r="P110" s="241"/>
      <c r="Q110" s="241"/>
      <c r="R110" s="241"/>
      <c r="S110" s="241"/>
      <c r="T110" s="241"/>
      <c r="U110" s="241"/>
      <c r="V110" s="241"/>
      <c r="W110" s="241"/>
      <c r="X110" s="241"/>
      <c r="Y110" s="241"/>
      <c r="Z110" s="241"/>
      <c r="AA110" s="241"/>
      <c r="AB110" s="241"/>
      <c r="AC110" s="241"/>
      <c r="AD110" s="241"/>
      <c r="AE110" s="241"/>
      <c r="AF110" s="241"/>
      <c r="AG110" s="241"/>
      <c r="AH110" s="241"/>
      <c r="AI110" s="241"/>
      <c r="AJ110" s="241"/>
      <c r="AK110" s="241"/>
      <c r="AL110" s="241"/>
      <c r="AM110" s="241"/>
      <c r="AN110" s="241"/>
      <c r="AO110" s="241"/>
      <c r="AP110" s="241"/>
      <c r="AQ110" s="241"/>
      <c r="AR110" s="241"/>
      <c r="AS110" s="241"/>
      <c r="AT110" s="241"/>
      <c r="AU110" s="241"/>
      <c r="AV110" s="241"/>
      <c r="AW110" s="241"/>
      <c r="AX110" s="241"/>
      <c r="AY110" s="241"/>
      <c r="AZ110" s="241"/>
      <c r="BA110" s="241"/>
      <c r="BB110" s="241"/>
      <c r="BC110" s="241"/>
      <c r="BD110" s="241"/>
      <c r="BE110" s="241"/>
      <c r="BF110" s="241"/>
      <c r="BG110" s="241"/>
      <c r="BH110" s="241"/>
      <c r="BI110" s="241"/>
      <c r="BJ110" s="241"/>
      <c r="BK110" s="241"/>
      <c r="BL110" s="241"/>
      <c r="BM110" s="241"/>
      <c r="BN110" s="241"/>
      <c r="BO110" s="241"/>
      <c r="BP110" s="241"/>
      <c r="BQ110" s="241"/>
      <c r="BR110" s="241"/>
      <c r="BS110" s="241"/>
      <c r="BT110" s="241"/>
      <c r="BU110" s="241"/>
      <c r="BV110" s="241"/>
      <c r="BW110" s="242"/>
      <c r="BX110" s="14"/>
      <c r="BY110" s="19"/>
      <c r="BZ110" s="19"/>
      <c r="CA110" s="19"/>
      <c r="CB110" s="19"/>
      <c r="CC110" s="19"/>
      <c r="CD110" s="19"/>
      <c r="CE110" s="20"/>
      <c r="CF110" s="80" t="s">
        <v>123</v>
      </c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2"/>
      <c r="CS110" s="80" t="s">
        <v>269</v>
      </c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2"/>
      <c r="DF110" s="68">
        <v>457600</v>
      </c>
      <c r="DG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70"/>
      <c r="DS110" s="68">
        <v>457600</v>
      </c>
      <c r="DT110" s="69"/>
      <c r="DU110" s="69"/>
      <c r="DV110" s="69"/>
      <c r="DW110" s="69"/>
      <c r="DX110" s="69"/>
      <c r="DY110" s="69"/>
      <c r="DZ110" s="69"/>
      <c r="EA110" s="69"/>
      <c r="EB110" s="69"/>
      <c r="EC110" s="69"/>
      <c r="ED110" s="69"/>
      <c r="EE110" s="70"/>
      <c r="EF110" s="68">
        <v>457600</v>
      </c>
      <c r="EG110" s="69"/>
      <c r="EH110" s="69"/>
      <c r="EI110" s="69"/>
      <c r="EJ110" s="69"/>
      <c r="EK110" s="69"/>
      <c r="EL110" s="69"/>
      <c r="EM110" s="69"/>
      <c r="EN110" s="69"/>
      <c r="EO110" s="69"/>
      <c r="EP110" s="69"/>
      <c r="EQ110" s="69"/>
      <c r="ER110" s="70"/>
      <c r="ES110" s="9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0"/>
    </row>
    <row r="111" spans="1:161" ht="11.25" customHeight="1" x14ac:dyDescent="0.2">
      <c r="A111" s="241" t="s">
        <v>273</v>
      </c>
      <c r="B111" s="241"/>
      <c r="C111" s="241"/>
      <c r="D111" s="241"/>
      <c r="E111" s="241"/>
      <c r="F111" s="241"/>
      <c r="G111" s="241"/>
      <c r="H111" s="241"/>
      <c r="I111" s="241"/>
      <c r="J111" s="241"/>
      <c r="K111" s="241"/>
      <c r="L111" s="241"/>
      <c r="M111" s="241"/>
      <c r="N111" s="241"/>
      <c r="O111" s="241"/>
      <c r="P111" s="241"/>
      <c r="Q111" s="241"/>
      <c r="R111" s="241"/>
      <c r="S111" s="241"/>
      <c r="T111" s="241"/>
      <c r="U111" s="241"/>
      <c r="V111" s="241"/>
      <c r="W111" s="241"/>
      <c r="X111" s="241"/>
      <c r="Y111" s="241"/>
      <c r="Z111" s="241"/>
      <c r="AA111" s="241"/>
      <c r="AB111" s="241"/>
      <c r="AC111" s="241"/>
      <c r="AD111" s="241"/>
      <c r="AE111" s="241"/>
      <c r="AF111" s="241"/>
      <c r="AG111" s="241"/>
      <c r="AH111" s="241"/>
      <c r="AI111" s="241"/>
      <c r="AJ111" s="241"/>
      <c r="AK111" s="241"/>
      <c r="AL111" s="241"/>
      <c r="AM111" s="241"/>
      <c r="AN111" s="241"/>
      <c r="AO111" s="241"/>
      <c r="AP111" s="241"/>
      <c r="AQ111" s="241"/>
      <c r="AR111" s="241"/>
      <c r="AS111" s="241"/>
      <c r="AT111" s="241"/>
      <c r="AU111" s="241"/>
      <c r="AV111" s="241"/>
      <c r="AW111" s="241"/>
      <c r="AX111" s="241"/>
      <c r="AY111" s="241"/>
      <c r="AZ111" s="241"/>
      <c r="BA111" s="241"/>
      <c r="BB111" s="241"/>
      <c r="BC111" s="241"/>
      <c r="BD111" s="241"/>
      <c r="BE111" s="241"/>
      <c r="BF111" s="241"/>
      <c r="BG111" s="241"/>
      <c r="BH111" s="241"/>
      <c r="BI111" s="241"/>
      <c r="BJ111" s="241"/>
      <c r="BK111" s="241"/>
      <c r="BL111" s="241"/>
      <c r="BM111" s="241"/>
      <c r="BN111" s="241"/>
      <c r="BO111" s="241"/>
      <c r="BP111" s="241"/>
      <c r="BQ111" s="241"/>
      <c r="BR111" s="241"/>
      <c r="BS111" s="241"/>
      <c r="BT111" s="241"/>
      <c r="BU111" s="241"/>
      <c r="BV111" s="241"/>
      <c r="BW111" s="242"/>
      <c r="BX111" s="14"/>
      <c r="BY111" s="19"/>
      <c r="BZ111" s="19"/>
      <c r="CA111" s="19"/>
      <c r="CB111" s="19"/>
      <c r="CC111" s="19"/>
      <c r="CD111" s="19"/>
      <c r="CE111" s="20"/>
      <c r="CF111" s="80" t="s">
        <v>123</v>
      </c>
      <c r="CG111" s="81"/>
      <c r="CH111" s="81"/>
      <c r="CI111" s="81"/>
      <c r="CJ111" s="81"/>
      <c r="CK111" s="81"/>
      <c r="CL111" s="81"/>
      <c r="CM111" s="81"/>
      <c r="CN111" s="81"/>
      <c r="CO111" s="81"/>
      <c r="CP111" s="81"/>
      <c r="CQ111" s="81"/>
      <c r="CR111" s="82"/>
      <c r="CS111" s="80" t="s">
        <v>270</v>
      </c>
      <c r="CT111" s="81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2"/>
      <c r="DF111" s="68"/>
      <c r="DG111" s="69"/>
      <c r="DH111" s="69"/>
      <c r="DI111" s="69"/>
      <c r="DJ111" s="69"/>
      <c r="DK111" s="69"/>
      <c r="DL111" s="69"/>
      <c r="DM111" s="69"/>
      <c r="DN111" s="69"/>
      <c r="DO111" s="69"/>
      <c r="DP111" s="69"/>
      <c r="DQ111" s="69"/>
      <c r="DR111" s="70"/>
      <c r="DS111" s="68"/>
      <c r="DT111" s="69"/>
      <c r="DU111" s="69"/>
      <c r="DV111" s="69"/>
      <c r="DW111" s="69"/>
      <c r="DX111" s="69"/>
      <c r="DY111" s="69"/>
      <c r="DZ111" s="69"/>
      <c r="EA111" s="69"/>
      <c r="EB111" s="69"/>
      <c r="EC111" s="69"/>
      <c r="ED111" s="69"/>
      <c r="EE111" s="70"/>
      <c r="EF111" s="68"/>
      <c r="EG111" s="69"/>
      <c r="EH111" s="69"/>
      <c r="EI111" s="69"/>
      <c r="EJ111" s="69"/>
      <c r="EK111" s="69"/>
      <c r="EL111" s="69"/>
      <c r="EM111" s="69"/>
      <c r="EN111" s="69"/>
      <c r="EO111" s="69"/>
      <c r="EP111" s="69"/>
      <c r="EQ111" s="69"/>
      <c r="ER111" s="70"/>
      <c r="ES111" s="9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0"/>
    </row>
    <row r="112" spans="1:161" ht="11.25" customHeight="1" x14ac:dyDescent="0.2">
      <c r="A112" s="241" t="s">
        <v>275</v>
      </c>
      <c r="B112" s="241"/>
      <c r="C112" s="241"/>
      <c r="D112" s="241"/>
      <c r="E112" s="241"/>
      <c r="F112" s="241"/>
      <c r="G112" s="241"/>
      <c r="H112" s="241"/>
      <c r="I112" s="241"/>
      <c r="J112" s="241"/>
      <c r="K112" s="241"/>
      <c r="L112" s="241"/>
      <c r="M112" s="241"/>
      <c r="N112" s="241"/>
      <c r="O112" s="241"/>
      <c r="P112" s="241"/>
      <c r="Q112" s="241"/>
      <c r="R112" s="241"/>
      <c r="S112" s="241"/>
      <c r="T112" s="241"/>
      <c r="U112" s="241"/>
      <c r="V112" s="241"/>
      <c r="W112" s="241"/>
      <c r="X112" s="241"/>
      <c r="Y112" s="241"/>
      <c r="Z112" s="241"/>
      <c r="AA112" s="241"/>
      <c r="AB112" s="241"/>
      <c r="AC112" s="241"/>
      <c r="AD112" s="241"/>
      <c r="AE112" s="241"/>
      <c r="AF112" s="241"/>
      <c r="AG112" s="241"/>
      <c r="AH112" s="241"/>
      <c r="AI112" s="241"/>
      <c r="AJ112" s="241"/>
      <c r="AK112" s="241"/>
      <c r="AL112" s="241"/>
      <c r="AM112" s="241"/>
      <c r="AN112" s="241"/>
      <c r="AO112" s="241"/>
      <c r="AP112" s="241"/>
      <c r="AQ112" s="241"/>
      <c r="AR112" s="241"/>
      <c r="AS112" s="241"/>
      <c r="AT112" s="241"/>
      <c r="AU112" s="241"/>
      <c r="AV112" s="241"/>
      <c r="AW112" s="241"/>
      <c r="AX112" s="241"/>
      <c r="AY112" s="241"/>
      <c r="AZ112" s="241"/>
      <c r="BA112" s="241"/>
      <c r="BB112" s="241"/>
      <c r="BC112" s="241"/>
      <c r="BD112" s="241"/>
      <c r="BE112" s="241"/>
      <c r="BF112" s="241"/>
      <c r="BG112" s="241"/>
      <c r="BH112" s="241"/>
      <c r="BI112" s="241"/>
      <c r="BJ112" s="241"/>
      <c r="BK112" s="241"/>
      <c r="BL112" s="241"/>
      <c r="BM112" s="241"/>
      <c r="BN112" s="241"/>
      <c r="BO112" s="241"/>
      <c r="BP112" s="241"/>
      <c r="BQ112" s="241"/>
      <c r="BR112" s="241"/>
      <c r="BS112" s="241"/>
      <c r="BT112" s="241"/>
      <c r="BU112" s="241"/>
      <c r="BV112" s="241"/>
      <c r="BW112" s="242"/>
      <c r="BX112" s="14"/>
      <c r="BY112" s="19"/>
      <c r="BZ112" s="19"/>
      <c r="CA112" s="19"/>
      <c r="CB112" s="19"/>
      <c r="CC112" s="19"/>
      <c r="CD112" s="19"/>
      <c r="CE112" s="20"/>
      <c r="CF112" s="80" t="s">
        <v>123</v>
      </c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2"/>
      <c r="CS112" s="80" t="s">
        <v>274</v>
      </c>
      <c r="CT112" s="81"/>
      <c r="CU112" s="81"/>
      <c r="CV112" s="81"/>
      <c r="CW112" s="81"/>
      <c r="CX112" s="81"/>
      <c r="CY112" s="81"/>
      <c r="CZ112" s="81"/>
      <c r="DA112" s="81"/>
      <c r="DB112" s="81"/>
      <c r="DC112" s="81"/>
      <c r="DD112" s="81"/>
      <c r="DE112" s="82"/>
      <c r="DF112" s="68"/>
      <c r="DG112" s="69"/>
      <c r="DH112" s="69"/>
      <c r="DI112" s="69"/>
      <c r="DJ112" s="69"/>
      <c r="DK112" s="69"/>
      <c r="DL112" s="69"/>
      <c r="DM112" s="69"/>
      <c r="DN112" s="69"/>
      <c r="DO112" s="69"/>
      <c r="DP112" s="69"/>
      <c r="DQ112" s="69"/>
      <c r="DR112" s="70"/>
      <c r="DS112" s="68">
        <v>35000</v>
      </c>
      <c r="DT112" s="69"/>
      <c r="DU112" s="69"/>
      <c r="DV112" s="69"/>
      <c r="DW112" s="69"/>
      <c r="DX112" s="69"/>
      <c r="DY112" s="69"/>
      <c r="DZ112" s="69"/>
      <c r="EA112" s="69"/>
      <c r="EB112" s="69"/>
      <c r="EC112" s="69"/>
      <c r="ED112" s="69"/>
      <c r="EE112" s="70"/>
      <c r="EF112" s="68">
        <v>35000</v>
      </c>
      <c r="EG112" s="69"/>
      <c r="EH112" s="69"/>
      <c r="EI112" s="69"/>
      <c r="EJ112" s="69"/>
      <c r="EK112" s="69"/>
      <c r="EL112" s="69"/>
      <c r="EM112" s="69"/>
      <c r="EN112" s="69"/>
      <c r="EO112" s="69"/>
      <c r="EP112" s="69"/>
      <c r="EQ112" s="69"/>
      <c r="ER112" s="70"/>
      <c r="ES112" s="9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0"/>
    </row>
    <row r="113" spans="1:161" ht="11.25" customHeight="1" x14ac:dyDescent="0.2">
      <c r="A113" s="241" t="s">
        <v>213</v>
      </c>
      <c r="B113" s="241"/>
      <c r="C113" s="241"/>
      <c r="D113" s="241"/>
      <c r="E113" s="241"/>
      <c r="F113" s="241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41"/>
      <c r="V113" s="241"/>
      <c r="W113" s="241"/>
      <c r="X113" s="241"/>
      <c r="Y113" s="241"/>
      <c r="Z113" s="241"/>
      <c r="AA113" s="241"/>
      <c r="AB113" s="241"/>
      <c r="AC113" s="241"/>
      <c r="AD113" s="241"/>
      <c r="AE113" s="241"/>
      <c r="AF113" s="241"/>
      <c r="AG113" s="241"/>
      <c r="AH113" s="241"/>
      <c r="AI113" s="241"/>
      <c r="AJ113" s="241"/>
      <c r="AK113" s="241"/>
      <c r="AL113" s="241"/>
      <c r="AM113" s="241"/>
      <c r="AN113" s="241"/>
      <c r="AO113" s="241"/>
      <c r="AP113" s="241"/>
      <c r="AQ113" s="241"/>
      <c r="AR113" s="241"/>
      <c r="AS113" s="241"/>
      <c r="AT113" s="241"/>
      <c r="AU113" s="241"/>
      <c r="AV113" s="241"/>
      <c r="AW113" s="241"/>
      <c r="AX113" s="241"/>
      <c r="AY113" s="241"/>
      <c r="AZ113" s="241"/>
      <c r="BA113" s="241"/>
      <c r="BB113" s="241"/>
      <c r="BC113" s="241"/>
      <c r="BD113" s="241"/>
      <c r="BE113" s="241"/>
      <c r="BF113" s="241"/>
      <c r="BG113" s="241"/>
      <c r="BH113" s="241"/>
      <c r="BI113" s="241"/>
      <c r="BJ113" s="241"/>
      <c r="BK113" s="241"/>
      <c r="BL113" s="241"/>
      <c r="BM113" s="241"/>
      <c r="BN113" s="241"/>
      <c r="BO113" s="241"/>
      <c r="BP113" s="241"/>
      <c r="BQ113" s="241"/>
      <c r="BR113" s="241"/>
      <c r="BS113" s="241"/>
      <c r="BT113" s="241"/>
      <c r="BU113" s="241"/>
      <c r="BV113" s="241"/>
      <c r="BW113" s="242"/>
      <c r="BX113" s="14"/>
      <c r="BY113" s="15"/>
      <c r="BZ113" s="15"/>
      <c r="CA113" s="15"/>
      <c r="CB113" s="15"/>
      <c r="CC113" s="15"/>
      <c r="CD113" s="15"/>
      <c r="CE113" s="16"/>
      <c r="CF113" s="80" t="s">
        <v>123</v>
      </c>
      <c r="CG113" s="81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2"/>
      <c r="CS113" s="80" t="s">
        <v>219</v>
      </c>
      <c r="CT113" s="81"/>
      <c r="CU113" s="81"/>
      <c r="CV113" s="81"/>
      <c r="CW113" s="81"/>
      <c r="CX113" s="81"/>
      <c r="CY113" s="81"/>
      <c r="CZ113" s="81"/>
      <c r="DA113" s="81"/>
      <c r="DB113" s="81"/>
      <c r="DC113" s="81"/>
      <c r="DD113" s="81"/>
      <c r="DE113" s="82"/>
      <c r="DF113" s="68">
        <f>58800+72200</f>
        <v>131000</v>
      </c>
      <c r="DG113" s="69"/>
      <c r="DH113" s="69"/>
      <c r="DI113" s="69"/>
      <c r="DJ113" s="69"/>
      <c r="DK113" s="69"/>
      <c r="DL113" s="69"/>
      <c r="DM113" s="69"/>
      <c r="DN113" s="69"/>
      <c r="DO113" s="69"/>
      <c r="DP113" s="69"/>
      <c r="DQ113" s="69"/>
      <c r="DR113" s="70"/>
      <c r="DS113" s="68">
        <v>58800</v>
      </c>
      <c r="DT113" s="69"/>
      <c r="DU113" s="69"/>
      <c r="DV113" s="69"/>
      <c r="DW113" s="69"/>
      <c r="DX113" s="69"/>
      <c r="DY113" s="69"/>
      <c r="DZ113" s="69"/>
      <c r="EA113" s="69"/>
      <c r="EB113" s="69"/>
      <c r="EC113" s="69"/>
      <c r="ED113" s="69"/>
      <c r="EE113" s="70"/>
      <c r="EF113" s="68">
        <v>58800</v>
      </c>
      <c r="EG113" s="69"/>
      <c r="EH113" s="69"/>
      <c r="EI113" s="69"/>
      <c r="EJ113" s="69"/>
      <c r="EK113" s="69"/>
      <c r="EL113" s="69"/>
      <c r="EM113" s="69"/>
      <c r="EN113" s="69"/>
      <c r="EO113" s="69"/>
      <c r="EP113" s="69"/>
      <c r="EQ113" s="69"/>
      <c r="ER113" s="70"/>
      <c r="ES113" s="9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0"/>
    </row>
    <row r="114" spans="1:161" ht="11.25" customHeight="1" x14ac:dyDescent="0.2">
      <c r="A114" s="241" t="s">
        <v>214</v>
      </c>
      <c r="B114" s="241"/>
      <c r="C114" s="241"/>
      <c r="D114" s="241"/>
      <c r="E114" s="241"/>
      <c r="F114" s="241"/>
      <c r="G114" s="241"/>
      <c r="H114" s="241"/>
      <c r="I114" s="241"/>
      <c r="J114" s="241"/>
      <c r="K114" s="241"/>
      <c r="L114" s="241"/>
      <c r="M114" s="241"/>
      <c r="N114" s="241"/>
      <c r="O114" s="241"/>
      <c r="P114" s="241"/>
      <c r="Q114" s="241"/>
      <c r="R114" s="241"/>
      <c r="S114" s="241"/>
      <c r="T114" s="241"/>
      <c r="U114" s="241"/>
      <c r="V114" s="241"/>
      <c r="W114" s="241"/>
      <c r="X114" s="241"/>
      <c r="Y114" s="241"/>
      <c r="Z114" s="241"/>
      <c r="AA114" s="241"/>
      <c r="AB114" s="241"/>
      <c r="AC114" s="241"/>
      <c r="AD114" s="241"/>
      <c r="AE114" s="241"/>
      <c r="AF114" s="241"/>
      <c r="AG114" s="241"/>
      <c r="AH114" s="241"/>
      <c r="AI114" s="241"/>
      <c r="AJ114" s="241"/>
      <c r="AK114" s="241"/>
      <c r="AL114" s="241"/>
      <c r="AM114" s="241"/>
      <c r="AN114" s="241"/>
      <c r="AO114" s="241"/>
      <c r="AP114" s="241"/>
      <c r="AQ114" s="241"/>
      <c r="AR114" s="241"/>
      <c r="AS114" s="241"/>
      <c r="AT114" s="241"/>
      <c r="AU114" s="241"/>
      <c r="AV114" s="241"/>
      <c r="AW114" s="241"/>
      <c r="AX114" s="241"/>
      <c r="AY114" s="241"/>
      <c r="AZ114" s="241"/>
      <c r="BA114" s="241"/>
      <c r="BB114" s="241"/>
      <c r="BC114" s="241"/>
      <c r="BD114" s="241"/>
      <c r="BE114" s="241"/>
      <c r="BF114" s="241"/>
      <c r="BG114" s="241"/>
      <c r="BH114" s="241"/>
      <c r="BI114" s="241"/>
      <c r="BJ114" s="241"/>
      <c r="BK114" s="241"/>
      <c r="BL114" s="241"/>
      <c r="BM114" s="241"/>
      <c r="BN114" s="241"/>
      <c r="BO114" s="241"/>
      <c r="BP114" s="241"/>
      <c r="BQ114" s="241"/>
      <c r="BR114" s="241"/>
      <c r="BS114" s="241"/>
      <c r="BT114" s="241"/>
      <c r="BU114" s="241"/>
      <c r="BV114" s="241"/>
      <c r="BW114" s="242"/>
      <c r="BX114" s="14"/>
      <c r="BY114" s="15"/>
      <c r="BZ114" s="15"/>
      <c r="CA114" s="15"/>
      <c r="CB114" s="15"/>
      <c r="CC114" s="15"/>
      <c r="CD114" s="15"/>
      <c r="CE114" s="16"/>
      <c r="CF114" s="201" t="s">
        <v>123</v>
      </c>
      <c r="CG114" s="153"/>
      <c r="CH114" s="153"/>
      <c r="CI114" s="153"/>
      <c r="CJ114" s="153"/>
      <c r="CK114" s="153"/>
      <c r="CL114" s="153"/>
      <c r="CM114" s="153"/>
      <c r="CN114" s="153"/>
      <c r="CO114" s="153"/>
      <c r="CP114" s="153"/>
      <c r="CQ114" s="153"/>
      <c r="CR114" s="202"/>
      <c r="CS114" s="201" t="s">
        <v>220</v>
      </c>
      <c r="CT114" s="153"/>
      <c r="CU114" s="153"/>
      <c r="CV114" s="153"/>
      <c r="CW114" s="153"/>
      <c r="CX114" s="153"/>
      <c r="CY114" s="153"/>
      <c r="CZ114" s="153"/>
      <c r="DA114" s="153"/>
      <c r="DB114" s="153"/>
      <c r="DC114" s="153"/>
      <c r="DD114" s="153"/>
      <c r="DE114" s="202"/>
      <c r="DF114" s="184"/>
      <c r="DG114" s="185"/>
      <c r="DH114" s="185"/>
      <c r="DI114" s="185"/>
      <c r="DJ114" s="185"/>
      <c r="DK114" s="185"/>
      <c r="DL114" s="185"/>
      <c r="DM114" s="185"/>
      <c r="DN114" s="185"/>
      <c r="DO114" s="185"/>
      <c r="DP114" s="185"/>
      <c r="DQ114" s="185"/>
      <c r="DR114" s="186"/>
      <c r="DS114" s="184"/>
      <c r="DT114" s="185"/>
      <c r="DU114" s="185"/>
      <c r="DV114" s="185"/>
      <c r="DW114" s="185"/>
      <c r="DX114" s="185"/>
      <c r="DY114" s="185"/>
      <c r="DZ114" s="185"/>
      <c r="EA114" s="185"/>
      <c r="EB114" s="185"/>
      <c r="EC114" s="185"/>
      <c r="ED114" s="185"/>
      <c r="EE114" s="186"/>
      <c r="EF114" s="184"/>
      <c r="EG114" s="185"/>
      <c r="EH114" s="185"/>
      <c r="EI114" s="185"/>
      <c r="EJ114" s="185"/>
      <c r="EK114" s="185"/>
      <c r="EL114" s="185"/>
      <c r="EM114" s="185"/>
      <c r="EN114" s="185"/>
      <c r="EO114" s="185"/>
      <c r="EP114" s="185"/>
      <c r="EQ114" s="185"/>
      <c r="ER114" s="186"/>
      <c r="ES114" s="9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0"/>
    </row>
    <row r="115" spans="1:161" ht="12.75" customHeight="1" x14ac:dyDescent="0.2">
      <c r="A115" s="163" t="s">
        <v>125</v>
      </c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  <c r="AJ115" s="163"/>
      <c r="AK115" s="163"/>
      <c r="AL115" s="163"/>
      <c r="AM115" s="163"/>
      <c r="AN115" s="163"/>
      <c r="AO115" s="163"/>
      <c r="AP115" s="163"/>
      <c r="AQ115" s="163"/>
      <c r="AR115" s="163"/>
      <c r="AS115" s="163"/>
      <c r="AT115" s="163"/>
      <c r="AU115" s="163"/>
      <c r="AV115" s="163"/>
      <c r="AW115" s="163"/>
      <c r="AX115" s="163"/>
      <c r="AY115" s="163"/>
      <c r="AZ115" s="163"/>
      <c r="BA115" s="163"/>
      <c r="BB115" s="163"/>
      <c r="BC115" s="163"/>
      <c r="BD115" s="163"/>
      <c r="BE115" s="163"/>
      <c r="BF115" s="163"/>
      <c r="BG115" s="163"/>
      <c r="BH115" s="163"/>
      <c r="BI115" s="163"/>
      <c r="BJ115" s="163"/>
      <c r="BK115" s="163"/>
      <c r="BL115" s="163"/>
      <c r="BM115" s="163"/>
      <c r="BN115" s="163"/>
      <c r="BO115" s="163"/>
      <c r="BP115" s="163"/>
      <c r="BQ115" s="163"/>
      <c r="BR115" s="163"/>
      <c r="BS115" s="163"/>
      <c r="BT115" s="163"/>
      <c r="BU115" s="163"/>
      <c r="BV115" s="163"/>
      <c r="BW115" s="163"/>
      <c r="BX115" s="164" t="s">
        <v>126</v>
      </c>
      <c r="BY115" s="165"/>
      <c r="BZ115" s="165"/>
      <c r="CA115" s="165"/>
      <c r="CB115" s="165"/>
      <c r="CC115" s="165"/>
      <c r="CD115" s="165"/>
      <c r="CE115" s="166"/>
      <c r="CF115" s="167" t="s">
        <v>127</v>
      </c>
      <c r="CG115" s="165"/>
      <c r="CH115" s="165"/>
      <c r="CI115" s="165"/>
      <c r="CJ115" s="165"/>
      <c r="CK115" s="165"/>
      <c r="CL115" s="165"/>
      <c r="CM115" s="165"/>
      <c r="CN115" s="165"/>
      <c r="CO115" s="165"/>
      <c r="CP115" s="165"/>
      <c r="CQ115" s="165"/>
      <c r="CR115" s="166"/>
      <c r="CS115" s="68"/>
      <c r="CT115" s="69"/>
      <c r="CU115" s="69"/>
      <c r="CV115" s="69"/>
      <c r="CW115" s="69"/>
      <c r="CX115" s="69"/>
      <c r="CY115" s="69"/>
      <c r="CZ115" s="69"/>
      <c r="DA115" s="69"/>
      <c r="DB115" s="69"/>
      <c r="DC115" s="69"/>
      <c r="DD115" s="69"/>
      <c r="DE115" s="70"/>
      <c r="DF115" s="68">
        <f>DF116+DF117+DF118</f>
        <v>-11000</v>
      </c>
      <c r="DG115" s="69"/>
      <c r="DH115" s="69"/>
      <c r="DI115" s="69"/>
      <c r="DJ115" s="69"/>
      <c r="DK115" s="69"/>
      <c r="DL115" s="69"/>
      <c r="DM115" s="69"/>
      <c r="DN115" s="69"/>
      <c r="DO115" s="69"/>
      <c r="DP115" s="69"/>
      <c r="DQ115" s="69"/>
      <c r="DR115" s="70"/>
      <c r="DS115" s="68">
        <f>DS116+DS117+DS118</f>
        <v>-5000</v>
      </c>
      <c r="DT115" s="69"/>
      <c r="DU115" s="69"/>
      <c r="DV115" s="69"/>
      <c r="DW115" s="69"/>
      <c r="DX115" s="69"/>
      <c r="DY115" s="69"/>
      <c r="DZ115" s="69"/>
      <c r="EA115" s="69"/>
      <c r="EB115" s="69"/>
      <c r="EC115" s="69"/>
      <c r="ED115" s="69"/>
      <c r="EE115" s="70"/>
      <c r="EF115" s="68">
        <f>EF116+EF117+EF118</f>
        <v>-5000</v>
      </c>
      <c r="EG115" s="69"/>
      <c r="EH115" s="69"/>
      <c r="EI115" s="69"/>
      <c r="EJ115" s="69"/>
      <c r="EK115" s="69"/>
      <c r="EL115" s="69"/>
      <c r="EM115" s="69"/>
      <c r="EN115" s="69"/>
      <c r="EO115" s="69"/>
      <c r="EP115" s="69"/>
      <c r="EQ115" s="69"/>
      <c r="ER115" s="70"/>
      <c r="ES115" s="71" t="s">
        <v>47</v>
      </c>
      <c r="ET115" s="72"/>
      <c r="EU115" s="72"/>
      <c r="EV115" s="72"/>
      <c r="EW115" s="72"/>
      <c r="EX115" s="72"/>
      <c r="EY115" s="72"/>
      <c r="EZ115" s="72"/>
      <c r="FA115" s="72"/>
      <c r="FB115" s="72"/>
      <c r="FC115" s="72"/>
      <c r="FD115" s="72"/>
      <c r="FE115" s="73"/>
    </row>
    <row r="116" spans="1:161" ht="22.5" customHeight="1" x14ac:dyDescent="0.2">
      <c r="A116" s="234" t="s">
        <v>128</v>
      </c>
      <c r="B116" s="235"/>
      <c r="C116" s="235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235"/>
      <c r="V116" s="235"/>
      <c r="W116" s="235"/>
      <c r="X116" s="235"/>
      <c r="Y116" s="235"/>
      <c r="Z116" s="235"/>
      <c r="AA116" s="235"/>
      <c r="AB116" s="235"/>
      <c r="AC116" s="235"/>
      <c r="AD116" s="235"/>
      <c r="AE116" s="235"/>
      <c r="AF116" s="235"/>
      <c r="AG116" s="235"/>
      <c r="AH116" s="235"/>
      <c r="AI116" s="235"/>
      <c r="AJ116" s="235"/>
      <c r="AK116" s="235"/>
      <c r="AL116" s="235"/>
      <c r="AM116" s="235"/>
      <c r="AN116" s="235"/>
      <c r="AO116" s="235"/>
      <c r="AP116" s="235"/>
      <c r="AQ116" s="235"/>
      <c r="AR116" s="235"/>
      <c r="AS116" s="235"/>
      <c r="AT116" s="235"/>
      <c r="AU116" s="235"/>
      <c r="AV116" s="235"/>
      <c r="AW116" s="235"/>
      <c r="AX116" s="235"/>
      <c r="AY116" s="235"/>
      <c r="AZ116" s="235"/>
      <c r="BA116" s="235"/>
      <c r="BB116" s="235"/>
      <c r="BC116" s="235"/>
      <c r="BD116" s="235"/>
      <c r="BE116" s="235"/>
      <c r="BF116" s="235"/>
      <c r="BG116" s="235"/>
      <c r="BH116" s="235"/>
      <c r="BI116" s="235"/>
      <c r="BJ116" s="235"/>
      <c r="BK116" s="235"/>
      <c r="BL116" s="235"/>
      <c r="BM116" s="235"/>
      <c r="BN116" s="235"/>
      <c r="BO116" s="235"/>
      <c r="BP116" s="235"/>
      <c r="BQ116" s="235"/>
      <c r="BR116" s="235"/>
      <c r="BS116" s="235"/>
      <c r="BT116" s="235"/>
      <c r="BU116" s="235"/>
      <c r="BV116" s="235"/>
      <c r="BW116" s="235"/>
      <c r="BX116" s="83" t="s">
        <v>129</v>
      </c>
      <c r="BY116" s="84"/>
      <c r="BZ116" s="84"/>
      <c r="CA116" s="84"/>
      <c r="CB116" s="84"/>
      <c r="CC116" s="84"/>
      <c r="CD116" s="84"/>
      <c r="CE116" s="85"/>
      <c r="CF116" s="86" t="s">
        <v>70</v>
      </c>
      <c r="CG116" s="84"/>
      <c r="CH116" s="84"/>
      <c r="CI116" s="84"/>
      <c r="CJ116" s="84"/>
      <c r="CK116" s="84"/>
      <c r="CL116" s="84"/>
      <c r="CM116" s="84"/>
      <c r="CN116" s="84"/>
      <c r="CO116" s="84"/>
      <c r="CP116" s="84"/>
      <c r="CQ116" s="84"/>
      <c r="CR116" s="85"/>
      <c r="CS116" s="201" t="s">
        <v>277</v>
      </c>
      <c r="CT116" s="153"/>
      <c r="CU116" s="153"/>
      <c r="CV116" s="153"/>
      <c r="CW116" s="153"/>
      <c r="CX116" s="153"/>
      <c r="CY116" s="153"/>
      <c r="CZ116" s="153"/>
      <c r="DA116" s="153"/>
      <c r="DB116" s="153"/>
      <c r="DC116" s="153"/>
      <c r="DD116" s="153"/>
      <c r="DE116" s="202"/>
      <c r="DF116" s="68">
        <v>-11000</v>
      </c>
      <c r="DG116" s="69"/>
      <c r="DH116" s="69"/>
      <c r="DI116" s="69"/>
      <c r="DJ116" s="69"/>
      <c r="DK116" s="69"/>
      <c r="DL116" s="69"/>
      <c r="DM116" s="69"/>
      <c r="DN116" s="69"/>
      <c r="DO116" s="69"/>
      <c r="DP116" s="69"/>
      <c r="DQ116" s="69"/>
      <c r="DR116" s="70"/>
      <c r="DS116" s="68">
        <v>-5000</v>
      </c>
      <c r="DT116" s="69"/>
      <c r="DU116" s="69"/>
      <c r="DV116" s="69"/>
      <c r="DW116" s="69"/>
      <c r="DX116" s="69"/>
      <c r="DY116" s="69"/>
      <c r="DZ116" s="69"/>
      <c r="EA116" s="69"/>
      <c r="EB116" s="69"/>
      <c r="EC116" s="69"/>
      <c r="ED116" s="69"/>
      <c r="EE116" s="70"/>
      <c r="EF116" s="68">
        <v>-5000</v>
      </c>
      <c r="EG116" s="69"/>
      <c r="EH116" s="69"/>
      <c r="EI116" s="69"/>
      <c r="EJ116" s="69"/>
      <c r="EK116" s="69"/>
      <c r="EL116" s="69"/>
      <c r="EM116" s="69"/>
      <c r="EN116" s="69"/>
      <c r="EO116" s="69"/>
      <c r="EP116" s="69"/>
      <c r="EQ116" s="69"/>
      <c r="ER116" s="70"/>
      <c r="ES116" s="71" t="s">
        <v>47</v>
      </c>
      <c r="ET116" s="72"/>
      <c r="EU116" s="72"/>
      <c r="EV116" s="72"/>
      <c r="EW116" s="72"/>
      <c r="EX116" s="72"/>
      <c r="EY116" s="72"/>
      <c r="EZ116" s="72"/>
      <c r="FA116" s="72"/>
      <c r="FB116" s="72"/>
      <c r="FC116" s="72"/>
      <c r="FD116" s="72"/>
      <c r="FE116" s="73"/>
    </row>
    <row r="117" spans="1:161" ht="12.75" customHeight="1" x14ac:dyDescent="0.2">
      <c r="A117" s="234" t="s">
        <v>130</v>
      </c>
      <c r="B117" s="235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  <c r="R117" s="235"/>
      <c r="S117" s="235"/>
      <c r="T117" s="235"/>
      <c r="U117" s="235"/>
      <c r="V117" s="235"/>
      <c r="W117" s="235"/>
      <c r="X117" s="235"/>
      <c r="Y117" s="235"/>
      <c r="Z117" s="235"/>
      <c r="AA117" s="235"/>
      <c r="AB117" s="235"/>
      <c r="AC117" s="235"/>
      <c r="AD117" s="235"/>
      <c r="AE117" s="235"/>
      <c r="AF117" s="235"/>
      <c r="AG117" s="235"/>
      <c r="AH117" s="235"/>
      <c r="AI117" s="235"/>
      <c r="AJ117" s="235"/>
      <c r="AK117" s="235"/>
      <c r="AL117" s="235"/>
      <c r="AM117" s="235"/>
      <c r="AN117" s="235"/>
      <c r="AO117" s="235"/>
      <c r="AP117" s="235"/>
      <c r="AQ117" s="235"/>
      <c r="AR117" s="235"/>
      <c r="AS117" s="235"/>
      <c r="AT117" s="235"/>
      <c r="AU117" s="235"/>
      <c r="AV117" s="235"/>
      <c r="AW117" s="235"/>
      <c r="AX117" s="235"/>
      <c r="AY117" s="235"/>
      <c r="AZ117" s="235"/>
      <c r="BA117" s="235"/>
      <c r="BB117" s="235"/>
      <c r="BC117" s="235"/>
      <c r="BD117" s="235"/>
      <c r="BE117" s="235"/>
      <c r="BF117" s="235"/>
      <c r="BG117" s="235"/>
      <c r="BH117" s="235"/>
      <c r="BI117" s="235"/>
      <c r="BJ117" s="235"/>
      <c r="BK117" s="235"/>
      <c r="BL117" s="235"/>
      <c r="BM117" s="235"/>
      <c r="BN117" s="235"/>
      <c r="BO117" s="235"/>
      <c r="BP117" s="235"/>
      <c r="BQ117" s="235"/>
      <c r="BR117" s="235"/>
      <c r="BS117" s="235"/>
      <c r="BT117" s="235"/>
      <c r="BU117" s="235"/>
      <c r="BV117" s="235"/>
      <c r="BW117" s="235"/>
      <c r="BX117" s="83" t="s">
        <v>131</v>
      </c>
      <c r="BY117" s="84"/>
      <c r="BZ117" s="84"/>
      <c r="CA117" s="84"/>
      <c r="CB117" s="84"/>
      <c r="CC117" s="84"/>
      <c r="CD117" s="84"/>
      <c r="CE117" s="85"/>
      <c r="CF117" s="86" t="s">
        <v>70</v>
      </c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/>
      <c r="CR117" s="85"/>
      <c r="CS117" s="201" t="s">
        <v>277</v>
      </c>
      <c r="CT117" s="153"/>
      <c r="CU117" s="153"/>
      <c r="CV117" s="153"/>
      <c r="CW117" s="153"/>
      <c r="CX117" s="153"/>
      <c r="CY117" s="153"/>
      <c r="CZ117" s="153"/>
      <c r="DA117" s="153"/>
      <c r="DB117" s="153"/>
      <c r="DC117" s="153"/>
      <c r="DD117" s="153"/>
      <c r="DE117" s="202"/>
      <c r="DF117" s="68"/>
      <c r="DG117" s="69"/>
      <c r="DH117" s="69"/>
      <c r="DI117" s="69"/>
      <c r="DJ117" s="69"/>
      <c r="DK117" s="69"/>
      <c r="DL117" s="69"/>
      <c r="DM117" s="69"/>
      <c r="DN117" s="69"/>
      <c r="DO117" s="69"/>
      <c r="DP117" s="69"/>
      <c r="DQ117" s="69"/>
      <c r="DR117" s="70"/>
      <c r="DS117" s="68"/>
      <c r="DT117" s="69"/>
      <c r="DU117" s="69"/>
      <c r="DV117" s="69"/>
      <c r="DW117" s="69"/>
      <c r="DX117" s="69"/>
      <c r="DY117" s="69"/>
      <c r="DZ117" s="69"/>
      <c r="EA117" s="69"/>
      <c r="EB117" s="69"/>
      <c r="EC117" s="69"/>
      <c r="ED117" s="69"/>
      <c r="EE117" s="70"/>
      <c r="EF117" s="68"/>
      <c r="EG117" s="69"/>
      <c r="EH117" s="69"/>
      <c r="EI117" s="69"/>
      <c r="EJ117" s="69"/>
      <c r="EK117" s="69"/>
      <c r="EL117" s="69"/>
      <c r="EM117" s="69"/>
      <c r="EN117" s="69"/>
      <c r="EO117" s="69"/>
      <c r="EP117" s="69"/>
      <c r="EQ117" s="69"/>
      <c r="ER117" s="70"/>
      <c r="ES117" s="71" t="s">
        <v>47</v>
      </c>
      <c r="ET117" s="72"/>
      <c r="EU117" s="72"/>
      <c r="EV117" s="72"/>
      <c r="EW117" s="72"/>
      <c r="EX117" s="72"/>
      <c r="EY117" s="72"/>
      <c r="EZ117" s="72"/>
      <c r="FA117" s="72"/>
      <c r="FB117" s="72"/>
      <c r="FC117" s="72"/>
      <c r="FD117" s="72"/>
      <c r="FE117" s="73"/>
    </row>
    <row r="118" spans="1:161" ht="12.75" customHeight="1" x14ac:dyDescent="0.2">
      <c r="A118" s="234" t="s">
        <v>133</v>
      </c>
      <c r="B118" s="235"/>
      <c r="C118" s="235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  <c r="R118" s="235"/>
      <c r="S118" s="235"/>
      <c r="T118" s="235"/>
      <c r="U118" s="235"/>
      <c r="V118" s="235"/>
      <c r="W118" s="235"/>
      <c r="X118" s="235"/>
      <c r="Y118" s="235"/>
      <c r="Z118" s="235"/>
      <c r="AA118" s="235"/>
      <c r="AB118" s="235"/>
      <c r="AC118" s="235"/>
      <c r="AD118" s="235"/>
      <c r="AE118" s="235"/>
      <c r="AF118" s="235"/>
      <c r="AG118" s="235"/>
      <c r="AH118" s="235"/>
      <c r="AI118" s="235"/>
      <c r="AJ118" s="235"/>
      <c r="AK118" s="235"/>
      <c r="AL118" s="235"/>
      <c r="AM118" s="235"/>
      <c r="AN118" s="235"/>
      <c r="AO118" s="235"/>
      <c r="AP118" s="235"/>
      <c r="AQ118" s="235"/>
      <c r="AR118" s="235"/>
      <c r="AS118" s="235"/>
      <c r="AT118" s="235"/>
      <c r="AU118" s="235"/>
      <c r="AV118" s="235"/>
      <c r="AW118" s="235"/>
      <c r="AX118" s="235"/>
      <c r="AY118" s="235"/>
      <c r="AZ118" s="235"/>
      <c r="BA118" s="235"/>
      <c r="BB118" s="235"/>
      <c r="BC118" s="235"/>
      <c r="BD118" s="235"/>
      <c r="BE118" s="235"/>
      <c r="BF118" s="235"/>
      <c r="BG118" s="235"/>
      <c r="BH118" s="235"/>
      <c r="BI118" s="235"/>
      <c r="BJ118" s="235"/>
      <c r="BK118" s="235"/>
      <c r="BL118" s="235"/>
      <c r="BM118" s="235"/>
      <c r="BN118" s="235"/>
      <c r="BO118" s="235"/>
      <c r="BP118" s="235"/>
      <c r="BQ118" s="235"/>
      <c r="BR118" s="235"/>
      <c r="BS118" s="235"/>
      <c r="BT118" s="235"/>
      <c r="BU118" s="235"/>
      <c r="BV118" s="235"/>
      <c r="BW118" s="235"/>
      <c r="BX118" s="83" t="s">
        <v>132</v>
      </c>
      <c r="BY118" s="84"/>
      <c r="BZ118" s="84"/>
      <c r="CA118" s="84"/>
      <c r="CB118" s="84"/>
      <c r="CC118" s="84"/>
      <c r="CD118" s="84"/>
      <c r="CE118" s="85"/>
      <c r="CF118" s="86" t="s">
        <v>70</v>
      </c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5"/>
      <c r="CS118" s="201" t="s">
        <v>277</v>
      </c>
      <c r="CT118" s="153"/>
      <c r="CU118" s="153"/>
      <c r="CV118" s="153"/>
      <c r="CW118" s="153"/>
      <c r="CX118" s="153"/>
      <c r="CY118" s="153"/>
      <c r="CZ118" s="153"/>
      <c r="DA118" s="153"/>
      <c r="DB118" s="153"/>
      <c r="DC118" s="153"/>
      <c r="DD118" s="153"/>
      <c r="DE118" s="202"/>
      <c r="DF118" s="68"/>
      <c r="DG118" s="69"/>
      <c r="DH118" s="69"/>
      <c r="DI118" s="69"/>
      <c r="DJ118" s="69"/>
      <c r="DK118" s="69"/>
      <c r="DL118" s="69"/>
      <c r="DM118" s="69"/>
      <c r="DN118" s="69"/>
      <c r="DO118" s="69"/>
      <c r="DP118" s="69"/>
      <c r="DQ118" s="69"/>
      <c r="DR118" s="70"/>
      <c r="DS118" s="68"/>
      <c r="DT118" s="69"/>
      <c r="DU118" s="69"/>
      <c r="DV118" s="69"/>
      <c r="DW118" s="69"/>
      <c r="DX118" s="69"/>
      <c r="DY118" s="69"/>
      <c r="DZ118" s="69"/>
      <c r="EA118" s="69"/>
      <c r="EB118" s="69"/>
      <c r="EC118" s="69"/>
      <c r="ED118" s="69"/>
      <c r="EE118" s="70"/>
      <c r="EF118" s="68"/>
      <c r="EG118" s="69"/>
      <c r="EH118" s="69"/>
      <c r="EI118" s="69"/>
      <c r="EJ118" s="69"/>
      <c r="EK118" s="69"/>
      <c r="EL118" s="69"/>
      <c r="EM118" s="69"/>
      <c r="EN118" s="69"/>
      <c r="EO118" s="69"/>
      <c r="EP118" s="69"/>
      <c r="EQ118" s="69"/>
      <c r="ER118" s="70"/>
      <c r="ES118" s="71" t="s">
        <v>47</v>
      </c>
      <c r="ET118" s="72"/>
      <c r="EU118" s="72"/>
      <c r="EV118" s="72"/>
      <c r="EW118" s="72"/>
      <c r="EX118" s="72"/>
      <c r="EY118" s="72"/>
      <c r="EZ118" s="72"/>
      <c r="FA118" s="72"/>
      <c r="FB118" s="72"/>
      <c r="FC118" s="72"/>
      <c r="FD118" s="72"/>
      <c r="FE118" s="73"/>
    </row>
    <row r="119" spans="1:161" ht="12.75" customHeight="1" x14ac:dyDescent="0.2">
      <c r="A119" s="163" t="s">
        <v>134</v>
      </c>
      <c r="B119" s="163"/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  <c r="AA119" s="163"/>
      <c r="AB119" s="163"/>
      <c r="AC119" s="163"/>
      <c r="AD119" s="163"/>
      <c r="AE119" s="163"/>
      <c r="AF119" s="163"/>
      <c r="AG119" s="163"/>
      <c r="AH119" s="163"/>
      <c r="AI119" s="163"/>
      <c r="AJ119" s="163"/>
      <c r="AK119" s="163"/>
      <c r="AL119" s="163"/>
      <c r="AM119" s="163"/>
      <c r="AN119" s="163"/>
      <c r="AO119" s="163"/>
      <c r="AP119" s="163"/>
      <c r="AQ119" s="163"/>
      <c r="AR119" s="163"/>
      <c r="AS119" s="163"/>
      <c r="AT119" s="163"/>
      <c r="AU119" s="163"/>
      <c r="AV119" s="163"/>
      <c r="AW119" s="163"/>
      <c r="AX119" s="163"/>
      <c r="AY119" s="163"/>
      <c r="AZ119" s="163"/>
      <c r="BA119" s="163"/>
      <c r="BB119" s="163"/>
      <c r="BC119" s="163"/>
      <c r="BD119" s="163"/>
      <c r="BE119" s="163"/>
      <c r="BF119" s="163"/>
      <c r="BG119" s="163"/>
      <c r="BH119" s="163"/>
      <c r="BI119" s="163"/>
      <c r="BJ119" s="163"/>
      <c r="BK119" s="163"/>
      <c r="BL119" s="163"/>
      <c r="BM119" s="163"/>
      <c r="BN119" s="163"/>
      <c r="BO119" s="163"/>
      <c r="BP119" s="163"/>
      <c r="BQ119" s="163"/>
      <c r="BR119" s="163"/>
      <c r="BS119" s="163"/>
      <c r="BT119" s="163"/>
      <c r="BU119" s="163"/>
      <c r="BV119" s="163"/>
      <c r="BW119" s="163"/>
      <c r="BX119" s="164" t="s">
        <v>135</v>
      </c>
      <c r="BY119" s="165"/>
      <c r="BZ119" s="165"/>
      <c r="CA119" s="165"/>
      <c r="CB119" s="165"/>
      <c r="CC119" s="165"/>
      <c r="CD119" s="165"/>
      <c r="CE119" s="166"/>
      <c r="CF119" s="167" t="s">
        <v>47</v>
      </c>
      <c r="CG119" s="165"/>
      <c r="CH119" s="165"/>
      <c r="CI119" s="165"/>
      <c r="CJ119" s="165"/>
      <c r="CK119" s="165"/>
      <c r="CL119" s="165"/>
      <c r="CM119" s="165"/>
      <c r="CN119" s="165"/>
      <c r="CO119" s="165"/>
      <c r="CP119" s="165"/>
      <c r="CQ119" s="165"/>
      <c r="CR119" s="166"/>
      <c r="CS119" s="68"/>
      <c r="CT119" s="69"/>
      <c r="CU119" s="69"/>
      <c r="CV119" s="69"/>
      <c r="CW119" s="69"/>
      <c r="CX119" s="69"/>
      <c r="CY119" s="69"/>
      <c r="CZ119" s="69"/>
      <c r="DA119" s="69"/>
      <c r="DB119" s="69"/>
      <c r="DC119" s="69"/>
      <c r="DD119" s="69"/>
      <c r="DE119" s="70"/>
      <c r="DF119" s="68"/>
      <c r="DG119" s="69"/>
      <c r="DH119" s="69"/>
      <c r="DI119" s="69"/>
      <c r="DJ119" s="69"/>
      <c r="DK119" s="69"/>
      <c r="DL119" s="69"/>
      <c r="DM119" s="69"/>
      <c r="DN119" s="69"/>
      <c r="DO119" s="69"/>
      <c r="DP119" s="69"/>
      <c r="DQ119" s="69"/>
      <c r="DR119" s="70"/>
      <c r="DS119" s="68"/>
      <c r="DT119" s="69"/>
      <c r="DU119" s="69"/>
      <c r="DV119" s="69"/>
      <c r="DW119" s="69"/>
      <c r="DX119" s="69"/>
      <c r="DY119" s="69"/>
      <c r="DZ119" s="69"/>
      <c r="EA119" s="69"/>
      <c r="EB119" s="69"/>
      <c r="EC119" s="69"/>
      <c r="ED119" s="69"/>
      <c r="EE119" s="70"/>
      <c r="EF119" s="68"/>
      <c r="EG119" s="69"/>
      <c r="EH119" s="69"/>
      <c r="EI119" s="69"/>
      <c r="EJ119" s="69"/>
      <c r="EK119" s="69"/>
      <c r="EL119" s="69"/>
      <c r="EM119" s="69"/>
      <c r="EN119" s="69"/>
      <c r="EO119" s="69"/>
      <c r="EP119" s="69"/>
      <c r="EQ119" s="69"/>
      <c r="ER119" s="70"/>
      <c r="ES119" s="71" t="s">
        <v>47</v>
      </c>
      <c r="ET119" s="72"/>
      <c r="EU119" s="72"/>
      <c r="EV119" s="72"/>
      <c r="EW119" s="72"/>
      <c r="EX119" s="72"/>
      <c r="EY119" s="72"/>
      <c r="EZ119" s="72"/>
      <c r="FA119" s="72"/>
      <c r="FB119" s="72"/>
      <c r="FC119" s="72"/>
      <c r="FD119" s="72"/>
      <c r="FE119" s="73"/>
    </row>
    <row r="120" spans="1:161" ht="22.5" customHeight="1" x14ac:dyDescent="0.2">
      <c r="A120" s="234" t="s">
        <v>136</v>
      </c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  <c r="R120" s="235"/>
      <c r="S120" s="235"/>
      <c r="T120" s="235"/>
      <c r="U120" s="235"/>
      <c r="V120" s="235"/>
      <c r="W120" s="235"/>
      <c r="X120" s="235"/>
      <c r="Y120" s="235"/>
      <c r="Z120" s="235"/>
      <c r="AA120" s="235"/>
      <c r="AB120" s="235"/>
      <c r="AC120" s="235"/>
      <c r="AD120" s="235"/>
      <c r="AE120" s="235"/>
      <c r="AF120" s="235"/>
      <c r="AG120" s="235"/>
      <c r="AH120" s="235"/>
      <c r="AI120" s="235"/>
      <c r="AJ120" s="235"/>
      <c r="AK120" s="235"/>
      <c r="AL120" s="235"/>
      <c r="AM120" s="235"/>
      <c r="AN120" s="235"/>
      <c r="AO120" s="235"/>
      <c r="AP120" s="235"/>
      <c r="AQ120" s="235"/>
      <c r="AR120" s="235"/>
      <c r="AS120" s="235"/>
      <c r="AT120" s="235"/>
      <c r="AU120" s="235"/>
      <c r="AV120" s="235"/>
      <c r="AW120" s="235"/>
      <c r="AX120" s="235"/>
      <c r="AY120" s="235"/>
      <c r="AZ120" s="235"/>
      <c r="BA120" s="235"/>
      <c r="BB120" s="235"/>
      <c r="BC120" s="235"/>
      <c r="BD120" s="235"/>
      <c r="BE120" s="235"/>
      <c r="BF120" s="235"/>
      <c r="BG120" s="235"/>
      <c r="BH120" s="235"/>
      <c r="BI120" s="235"/>
      <c r="BJ120" s="235"/>
      <c r="BK120" s="235"/>
      <c r="BL120" s="235"/>
      <c r="BM120" s="235"/>
      <c r="BN120" s="235"/>
      <c r="BO120" s="235"/>
      <c r="BP120" s="235"/>
      <c r="BQ120" s="235"/>
      <c r="BR120" s="235"/>
      <c r="BS120" s="235"/>
      <c r="BT120" s="235"/>
      <c r="BU120" s="235"/>
      <c r="BV120" s="235"/>
      <c r="BW120" s="235"/>
      <c r="BX120" s="83" t="s">
        <v>137</v>
      </c>
      <c r="BY120" s="84"/>
      <c r="BZ120" s="84"/>
      <c r="CA120" s="84"/>
      <c r="CB120" s="84"/>
      <c r="CC120" s="84"/>
      <c r="CD120" s="84"/>
      <c r="CE120" s="85"/>
      <c r="CF120" s="86" t="s">
        <v>138</v>
      </c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5"/>
      <c r="CS120" s="68"/>
      <c r="CT120" s="69"/>
      <c r="CU120" s="69"/>
      <c r="CV120" s="69"/>
      <c r="CW120" s="69"/>
      <c r="CX120" s="69"/>
      <c r="CY120" s="69"/>
      <c r="CZ120" s="69"/>
      <c r="DA120" s="69"/>
      <c r="DB120" s="69"/>
      <c r="DC120" s="69"/>
      <c r="DD120" s="69"/>
      <c r="DE120" s="70"/>
      <c r="DF120" s="68"/>
      <c r="DG120" s="69"/>
      <c r="DH120" s="69"/>
      <c r="DI120" s="69"/>
      <c r="DJ120" s="69"/>
      <c r="DK120" s="69"/>
      <c r="DL120" s="69"/>
      <c r="DM120" s="69"/>
      <c r="DN120" s="69"/>
      <c r="DO120" s="69"/>
      <c r="DP120" s="69"/>
      <c r="DQ120" s="69"/>
      <c r="DR120" s="70"/>
      <c r="DS120" s="68"/>
      <c r="DT120" s="69"/>
      <c r="DU120" s="69"/>
      <c r="DV120" s="69"/>
      <c r="DW120" s="69"/>
      <c r="DX120" s="69"/>
      <c r="DY120" s="69"/>
      <c r="DZ120" s="69"/>
      <c r="EA120" s="69"/>
      <c r="EB120" s="69"/>
      <c r="EC120" s="69"/>
      <c r="ED120" s="69"/>
      <c r="EE120" s="70"/>
      <c r="EF120" s="68"/>
      <c r="EG120" s="69"/>
      <c r="EH120" s="69"/>
      <c r="EI120" s="69"/>
      <c r="EJ120" s="69"/>
      <c r="EK120" s="69"/>
      <c r="EL120" s="69"/>
      <c r="EM120" s="69"/>
      <c r="EN120" s="69"/>
      <c r="EO120" s="69"/>
      <c r="EP120" s="69"/>
      <c r="EQ120" s="69"/>
      <c r="ER120" s="70"/>
      <c r="ES120" s="71" t="s">
        <v>47</v>
      </c>
      <c r="ET120" s="72"/>
      <c r="EU120" s="72"/>
      <c r="EV120" s="72"/>
      <c r="EW120" s="72"/>
      <c r="EX120" s="72"/>
      <c r="EY120" s="72"/>
      <c r="EZ120" s="72"/>
      <c r="FA120" s="72"/>
      <c r="FB120" s="72"/>
      <c r="FC120" s="72"/>
      <c r="FD120" s="72"/>
      <c r="FE120" s="73"/>
    </row>
    <row r="121" spans="1:161" ht="11.25" customHeight="1" thickBot="1" x14ac:dyDescent="0.25">
      <c r="A121" s="234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Z121" s="235"/>
      <c r="AA121" s="235"/>
      <c r="AB121" s="235"/>
      <c r="AC121" s="235"/>
      <c r="AD121" s="235"/>
      <c r="AE121" s="235"/>
      <c r="AF121" s="235"/>
      <c r="AG121" s="235"/>
      <c r="AH121" s="235"/>
      <c r="AI121" s="235"/>
      <c r="AJ121" s="235"/>
      <c r="AK121" s="235"/>
      <c r="AL121" s="235"/>
      <c r="AM121" s="235"/>
      <c r="AN121" s="235"/>
      <c r="AO121" s="235"/>
      <c r="AP121" s="235"/>
      <c r="AQ121" s="235"/>
      <c r="AR121" s="235"/>
      <c r="AS121" s="235"/>
      <c r="AT121" s="235"/>
      <c r="AU121" s="235"/>
      <c r="AV121" s="235"/>
      <c r="AW121" s="235"/>
      <c r="AX121" s="235"/>
      <c r="AY121" s="235"/>
      <c r="AZ121" s="235"/>
      <c r="BA121" s="235"/>
      <c r="BB121" s="235"/>
      <c r="BC121" s="235"/>
      <c r="BD121" s="235"/>
      <c r="BE121" s="235"/>
      <c r="BF121" s="235"/>
      <c r="BG121" s="235"/>
      <c r="BH121" s="235"/>
      <c r="BI121" s="235"/>
      <c r="BJ121" s="235"/>
      <c r="BK121" s="235"/>
      <c r="BL121" s="235"/>
      <c r="BM121" s="235"/>
      <c r="BN121" s="235"/>
      <c r="BO121" s="235"/>
      <c r="BP121" s="235"/>
      <c r="BQ121" s="235"/>
      <c r="BR121" s="235"/>
      <c r="BS121" s="235"/>
      <c r="BT121" s="235"/>
      <c r="BU121" s="235"/>
      <c r="BV121" s="235"/>
      <c r="BW121" s="235"/>
      <c r="BX121" s="76"/>
      <c r="BY121" s="77"/>
      <c r="BZ121" s="77"/>
      <c r="CA121" s="77"/>
      <c r="CB121" s="77"/>
      <c r="CC121" s="77"/>
      <c r="CD121" s="77"/>
      <c r="CE121" s="78"/>
      <c r="CF121" s="79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8"/>
      <c r="CS121" s="259"/>
      <c r="CT121" s="260"/>
      <c r="CU121" s="260"/>
      <c r="CV121" s="260"/>
      <c r="CW121" s="260"/>
      <c r="CX121" s="260"/>
      <c r="CY121" s="260"/>
      <c r="CZ121" s="260"/>
      <c r="DA121" s="260"/>
      <c r="DB121" s="260"/>
      <c r="DC121" s="260"/>
      <c r="DD121" s="260"/>
      <c r="DE121" s="261"/>
      <c r="DF121" s="259"/>
      <c r="DG121" s="260"/>
      <c r="DH121" s="260"/>
      <c r="DI121" s="260"/>
      <c r="DJ121" s="260"/>
      <c r="DK121" s="260"/>
      <c r="DL121" s="260"/>
      <c r="DM121" s="260"/>
      <c r="DN121" s="260"/>
      <c r="DO121" s="260"/>
      <c r="DP121" s="260"/>
      <c r="DQ121" s="260"/>
      <c r="DR121" s="261"/>
      <c r="DS121" s="259"/>
      <c r="DT121" s="260"/>
      <c r="DU121" s="260"/>
      <c r="DV121" s="260"/>
      <c r="DW121" s="260"/>
      <c r="DX121" s="260"/>
      <c r="DY121" s="260"/>
      <c r="DZ121" s="260"/>
      <c r="EA121" s="260"/>
      <c r="EB121" s="260"/>
      <c r="EC121" s="260"/>
      <c r="ED121" s="260"/>
      <c r="EE121" s="261"/>
      <c r="EF121" s="259"/>
      <c r="EG121" s="260"/>
      <c r="EH121" s="260"/>
      <c r="EI121" s="260"/>
      <c r="EJ121" s="260"/>
      <c r="EK121" s="260"/>
      <c r="EL121" s="260"/>
      <c r="EM121" s="260"/>
      <c r="EN121" s="260"/>
      <c r="EO121" s="260"/>
      <c r="EP121" s="260"/>
      <c r="EQ121" s="260"/>
      <c r="ER121" s="261"/>
      <c r="ES121" s="262"/>
      <c r="ET121" s="263"/>
      <c r="EU121" s="263"/>
      <c r="EV121" s="263"/>
      <c r="EW121" s="263"/>
      <c r="EX121" s="263"/>
      <c r="EY121" s="263"/>
      <c r="EZ121" s="263"/>
      <c r="FA121" s="263"/>
      <c r="FB121" s="263"/>
      <c r="FC121" s="263"/>
      <c r="FD121" s="263"/>
      <c r="FE121" s="264"/>
    </row>
    <row r="122" spans="1:161" ht="3" customHeight="1" x14ac:dyDescent="0.2"/>
    <row r="123" spans="1:161" ht="3" customHeight="1" x14ac:dyDescent="0.2"/>
  </sheetData>
  <mergeCells count="726">
    <mergeCell ref="DF121:DR121"/>
    <mergeCell ref="DS121:EE121"/>
    <mergeCell ref="EF121:ER121"/>
    <mergeCell ref="ES121:FE121"/>
    <mergeCell ref="A121:BW121"/>
    <mergeCell ref="BX121:CE121"/>
    <mergeCell ref="CF121:CR121"/>
    <mergeCell ref="CS121:DE121"/>
    <mergeCell ref="A107:BW107"/>
    <mergeCell ref="CF107:CR107"/>
    <mergeCell ref="CS107:DE107"/>
    <mergeCell ref="DF107:DR107"/>
    <mergeCell ref="DS107:EE107"/>
    <mergeCell ref="EF107:ER107"/>
    <mergeCell ref="BX119:CE119"/>
    <mergeCell ref="CF119:CR119"/>
    <mergeCell ref="CS119:DE119"/>
    <mergeCell ref="DF118:DR118"/>
    <mergeCell ref="DS118:EE118"/>
    <mergeCell ref="EF118:ER118"/>
    <mergeCell ref="ES120:FE120"/>
    <mergeCell ref="A120:BW120"/>
    <mergeCell ref="BX120:CE120"/>
    <mergeCell ref="CF120:CR120"/>
    <mergeCell ref="CS120:DE120"/>
    <mergeCell ref="DF119:DR119"/>
    <mergeCell ref="DS119:EE119"/>
    <mergeCell ref="EF119:ER119"/>
    <mergeCell ref="ES119:FE119"/>
    <mergeCell ref="A119:BW119"/>
    <mergeCell ref="DF120:DR120"/>
    <mergeCell ref="DS120:EE120"/>
    <mergeCell ref="EF120:ER120"/>
    <mergeCell ref="ES118:FE118"/>
    <mergeCell ref="A118:BW118"/>
    <mergeCell ref="BX118:CE118"/>
    <mergeCell ref="CF118:CR118"/>
    <mergeCell ref="CS118:DE118"/>
    <mergeCell ref="DF117:DR117"/>
    <mergeCell ref="DS117:EE117"/>
    <mergeCell ref="EF117:ER117"/>
    <mergeCell ref="EL27:EN27"/>
    <mergeCell ref="DF32:DR32"/>
    <mergeCell ref="DS32:EE32"/>
    <mergeCell ref="EF32:ER32"/>
    <mergeCell ref="DF36:DR36"/>
    <mergeCell ref="DS36:EE36"/>
    <mergeCell ref="EF36:ER36"/>
    <mergeCell ref="DF31:DR31"/>
    <mergeCell ref="DL27:DN27"/>
    <mergeCell ref="A102:BW102"/>
    <mergeCell ref="CF102:CR102"/>
    <mergeCell ref="CS102:DE102"/>
    <mergeCell ref="DF102:DR102"/>
    <mergeCell ref="DS102:EE102"/>
    <mergeCell ref="EF102:ER102"/>
    <mergeCell ref="A117:BW117"/>
    <mergeCell ref="BX117:CE117"/>
    <mergeCell ref="CF117:CR117"/>
    <mergeCell ref="CS117:DE117"/>
    <mergeCell ref="DF116:DR116"/>
    <mergeCell ref="DS116:EE116"/>
    <mergeCell ref="EF116:ER116"/>
    <mergeCell ref="BX116:CE116"/>
    <mergeCell ref="CF116:CR116"/>
    <mergeCell ref="A116:BW116"/>
    <mergeCell ref="CS36:DE36"/>
    <mergeCell ref="ES34:FE35"/>
    <mergeCell ref="ES36:FE36"/>
    <mergeCell ref="DS33:EE33"/>
    <mergeCell ref="EF33:ER33"/>
    <mergeCell ref="DF34:DR35"/>
    <mergeCell ref="EF34:ER35"/>
    <mergeCell ref="ES33:FE33"/>
    <mergeCell ref="ES117:FE117"/>
    <mergeCell ref="ES116:FE116"/>
    <mergeCell ref="CS37:DE37"/>
    <mergeCell ref="DF37:DR37"/>
    <mergeCell ref="CS116:DE116"/>
    <mergeCell ref="DF115:DR115"/>
    <mergeCell ref="DS115:EE115"/>
    <mergeCell ref="EF115:ER115"/>
    <mergeCell ref="CS59:DE59"/>
    <mergeCell ref="EF86:ER86"/>
    <mergeCell ref="CS93:DE93"/>
    <mergeCell ref="EF87:ER87"/>
    <mergeCell ref="CS87:DE87"/>
    <mergeCell ref="DS104:EE104"/>
    <mergeCell ref="EF59:ER59"/>
    <mergeCell ref="CS60:DE60"/>
    <mergeCell ref="DF60:DR60"/>
    <mergeCell ref="DS60:EE60"/>
    <mergeCell ref="EF60:ER60"/>
    <mergeCell ref="ES115:FE115"/>
    <mergeCell ref="A115:BW115"/>
    <mergeCell ref="BX115:CE115"/>
    <mergeCell ref="CF115:CR115"/>
    <mergeCell ref="CS115:DE115"/>
    <mergeCell ref="EF79:ER79"/>
    <mergeCell ref="A114:BW114"/>
    <mergeCell ref="A106:BW106"/>
    <mergeCell ref="A113:BW113"/>
    <mergeCell ref="ES99:FE100"/>
    <mergeCell ref="A38:BW38"/>
    <mergeCell ref="DS78:EE78"/>
    <mergeCell ref="CS79:DE79"/>
    <mergeCell ref="DF78:DR78"/>
    <mergeCell ref="CS68:DE68"/>
    <mergeCell ref="A103:BW103"/>
    <mergeCell ref="A99:BW99"/>
    <mergeCell ref="DS86:EE86"/>
    <mergeCell ref="CS86:DE86"/>
    <mergeCell ref="DF87:DR87"/>
    <mergeCell ref="CS38:DE38"/>
    <mergeCell ref="DF38:DR38"/>
    <mergeCell ref="DS38:EE38"/>
    <mergeCell ref="A100:BW100"/>
    <mergeCell ref="A104:BW104"/>
    <mergeCell ref="A105:BW105"/>
    <mergeCell ref="BX99:CE100"/>
    <mergeCell ref="EF99:ER100"/>
    <mergeCell ref="CS99:DE100"/>
    <mergeCell ref="DF99:DR100"/>
    <mergeCell ref="CS103:DE103"/>
    <mergeCell ref="EF103:ER103"/>
    <mergeCell ref="CS104:DE104"/>
    <mergeCell ref="CF97:CR97"/>
    <mergeCell ref="DF56:DR56"/>
    <mergeCell ref="DS56:EE56"/>
    <mergeCell ref="DF93:DR93"/>
    <mergeCell ref="CF104:CR104"/>
    <mergeCell ref="CF103:CR103"/>
    <mergeCell ref="CS56:DE56"/>
    <mergeCell ref="CS57:DE57"/>
    <mergeCell ref="DF57:DR57"/>
    <mergeCell ref="DS57:EE57"/>
    <mergeCell ref="DS99:EE100"/>
    <mergeCell ref="A95:BW95"/>
    <mergeCell ref="BX95:CE95"/>
    <mergeCell ref="CF95:CR95"/>
    <mergeCell ref="CS95:DE95"/>
    <mergeCell ref="ES98:FE98"/>
    <mergeCell ref="ES96:FE96"/>
    <mergeCell ref="A96:BW96"/>
    <mergeCell ref="BX96:CE96"/>
    <mergeCell ref="CF96:CR96"/>
    <mergeCell ref="DF95:DR95"/>
    <mergeCell ref="EF98:ER98"/>
    <mergeCell ref="CS98:DE98"/>
    <mergeCell ref="DF98:DR98"/>
    <mergeCell ref="DS98:EE98"/>
    <mergeCell ref="CS97:DE97"/>
    <mergeCell ref="EF96:ER96"/>
    <mergeCell ref="CS96:DE96"/>
    <mergeCell ref="DF96:DR96"/>
    <mergeCell ref="DS96:EE96"/>
    <mergeCell ref="A98:BW98"/>
    <mergeCell ref="BX98:CE98"/>
    <mergeCell ref="CF98:CR98"/>
    <mergeCell ref="A97:BW97"/>
    <mergeCell ref="BX97:CE97"/>
    <mergeCell ref="CF106:CR106"/>
    <mergeCell ref="CF105:CR105"/>
    <mergeCell ref="DF110:DR110"/>
    <mergeCell ref="DS110:EE110"/>
    <mergeCell ref="ES97:FE97"/>
    <mergeCell ref="CF114:CR114"/>
    <mergeCell ref="CS114:DE114"/>
    <mergeCell ref="DF114:DR114"/>
    <mergeCell ref="DS114:EE114"/>
    <mergeCell ref="DF103:DR103"/>
    <mergeCell ref="CF99:CR100"/>
    <mergeCell ref="EF114:ER114"/>
    <mergeCell ref="DS106:EE106"/>
    <mergeCell ref="EF106:ER106"/>
    <mergeCell ref="CF113:CR113"/>
    <mergeCell ref="CS113:DE113"/>
    <mergeCell ref="DF113:DR113"/>
    <mergeCell ref="EF105:ER105"/>
    <mergeCell ref="DS113:EE113"/>
    <mergeCell ref="EF113:ER113"/>
    <mergeCell ref="CS106:DE106"/>
    <mergeCell ref="DF106:DR106"/>
    <mergeCell ref="EF104:ER104"/>
    <mergeCell ref="DF104:DR104"/>
    <mergeCell ref="A112:BW112"/>
    <mergeCell ref="CF112:CR112"/>
    <mergeCell ref="CS112:DE112"/>
    <mergeCell ref="DF112:DR112"/>
    <mergeCell ref="DS112:EE112"/>
    <mergeCell ref="EF112:ER112"/>
    <mergeCell ref="EF111:ER111"/>
    <mergeCell ref="CF111:CR111"/>
    <mergeCell ref="CS111:DE111"/>
    <mergeCell ref="DF111:DR111"/>
    <mergeCell ref="ES86:FE86"/>
    <mergeCell ref="A86:BW86"/>
    <mergeCell ref="BX86:CE86"/>
    <mergeCell ref="CF86:CR86"/>
    <mergeCell ref="DF86:DR86"/>
    <mergeCell ref="DF88:DR88"/>
    <mergeCell ref="DS88:EE88"/>
    <mergeCell ref="EF88:ER88"/>
    <mergeCell ref="ES88:FE88"/>
    <mergeCell ref="A88:BW88"/>
    <mergeCell ref="CS88:DE88"/>
    <mergeCell ref="EF110:ER110"/>
    <mergeCell ref="ES87:FE87"/>
    <mergeCell ref="A87:BW87"/>
    <mergeCell ref="BX87:CE87"/>
    <mergeCell ref="CF87:CR87"/>
    <mergeCell ref="DS87:EE87"/>
    <mergeCell ref="BX88:CE88"/>
    <mergeCell ref="CF88:CR88"/>
    <mergeCell ref="A108:BW108"/>
    <mergeCell ref="CF108:CR108"/>
    <mergeCell ref="DF89:DR89"/>
    <mergeCell ref="DS89:EE89"/>
    <mergeCell ref="EF89:ER89"/>
    <mergeCell ref="ES89:FE89"/>
    <mergeCell ref="A89:BW89"/>
    <mergeCell ref="BX89:CE89"/>
    <mergeCell ref="CF89:CR89"/>
    <mergeCell ref="CS89:DE89"/>
    <mergeCell ref="ES92:FE92"/>
    <mergeCell ref="DS95:EE95"/>
    <mergeCell ref="EF95:ER95"/>
    <mergeCell ref="EF94:ER94"/>
    <mergeCell ref="EF109:ER109"/>
    <mergeCell ref="DF94:DR94"/>
    <mergeCell ref="A111:BW111"/>
    <mergeCell ref="DS111:EE111"/>
    <mergeCell ref="A109:BW109"/>
    <mergeCell ref="CF109:CR109"/>
    <mergeCell ref="CS109:DE109"/>
    <mergeCell ref="DF109:DR109"/>
    <mergeCell ref="DS109:EE109"/>
    <mergeCell ref="A110:BW110"/>
    <mergeCell ref="CF110:CR110"/>
    <mergeCell ref="CS110:DE110"/>
    <mergeCell ref="ES84:FE84"/>
    <mergeCell ref="A84:BW84"/>
    <mergeCell ref="BX84:CE84"/>
    <mergeCell ref="CF84:CR84"/>
    <mergeCell ref="CS84:DE84"/>
    <mergeCell ref="DS84:EE84"/>
    <mergeCell ref="EF84:ER84"/>
    <mergeCell ref="DF85:DR85"/>
    <mergeCell ref="ES85:FE85"/>
    <mergeCell ref="A85:BW85"/>
    <mergeCell ref="BX85:CE85"/>
    <mergeCell ref="CF85:CR85"/>
    <mergeCell ref="CS85:DE85"/>
    <mergeCell ref="DS85:EE85"/>
    <mergeCell ref="EF85:ER85"/>
    <mergeCell ref="A101:BW101"/>
    <mergeCell ref="CF101:CR101"/>
    <mergeCell ref="CS101:DE101"/>
    <mergeCell ref="DF101:DR101"/>
    <mergeCell ref="DS101:EE101"/>
    <mergeCell ref="EF101:ER101"/>
    <mergeCell ref="A82:BW82"/>
    <mergeCell ref="BX82:CE82"/>
    <mergeCell ref="CF82:CR82"/>
    <mergeCell ref="CS82:DE82"/>
    <mergeCell ref="DS82:EE82"/>
    <mergeCell ref="EF82:ER82"/>
    <mergeCell ref="A83:BW83"/>
    <mergeCell ref="BX83:CE83"/>
    <mergeCell ref="CF83:CR83"/>
    <mergeCell ref="CS83:DE83"/>
    <mergeCell ref="DF84:DR84"/>
    <mergeCell ref="A93:BW93"/>
    <mergeCell ref="BX93:CE93"/>
    <mergeCell ref="CF93:CR93"/>
    <mergeCell ref="A94:BW94"/>
    <mergeCell ref="BX94:CE94"/>
    <mergeCell ref="CF94:CR94"/>
    <mergeCell ref="CS94:DE94"/>
    <mergeCell ref="ES90:FE90"/>
    <mergeCell ref="ES91:FE91"/>
    <mergeCell ref="DF97:DR97"/>
    <mergeCell ref="DS97:EE97"/>
    <mergeCell ref="EF97:ER97"/>
    <mergeCell ref="DF92:DR92"/>
    <mergeCell ref="DS92:EE92"/>
    <mergeCell ref="EF92:ER92"/>
    <mergeCell ref="CS108:DE108"/>
    <mergeCell ref="DF108:DR108"/>
    <mergeCell ref="DS108:EE108"/>
    <mergeCell ref="EF108:ER108"/>
    <mergeCell ref="ES93:FE93"/>
    <mergeCell ref="ES94:FE94"/>
    <mergeCell ref="DS103:EE103"/>
    <mergeCell ref="CS105:DE105"/>
    <mergeCell ref="DF105:DR105"/>
    <mergeCell ref="DS105:EE105"/>
    <mergeCell ref="ES95:FE95"/>
    <mergeCell ref="CS92:DE92"/>
    <mergeCell ref="DS94:EE94"/>
    <mergeCell ref="DS93:EE93"/>
    <mergeCell ref="EF93:ER93"/>
    <mergeCell ref="EF83:ER83"/>
    <mergeCell ref="A91:BW91"/>
    <mergeCell ref="BX91:CE91"/>
    <mergeCell ref="CF91:CR91"/>
    <mergeCell ref="CS91:DE91"/>
    <mergeCell ref="DF91:DR91"/>
    <mergeCell ref="DS91:EE91"/>
    <mergeCell ref="EF91:ER91"/>
    <mergeCell ref="A92:BW92"/>
    <mergeCell ref="BX92:CE92"/>
    <mergeCell ref="CF92:CR92"/>
    <mergeCell ref="A80:BW80"/>
    <mergeCell ref="BX80:CE80"/>
    <mergeCell ref="CF80:CR80"/>
    <mergeCell ref="CS80:DE80"/>
    <mergeCell ref="ES79:FE79"/>
    <mergeCell ref="A79:BW79"/>
    <mergeCell ref="BX79:CE79"/>
    <mergeCell ref="CF79:CR79"/>
    <mergeCell ref="EF90:ER90"/>
    <mergeCell ref="DS83:EE83"/>
    <mergeCell ref="DF80:DR80"/>
    <mergeCell ref="DS80:EE80"/>
    <mergeCell ref="EF80:ER80"/>
    <mergeCell ref="ES80:FE80"/>
    <mergeCell ref="DF82:DR82"/>
    <mergeCell ref="ES82:FE82"/>
    <mergeCell ref="DF83:DR83"/>
    <mergeCell ref="ES83:FE83"/>
    <mergeCell ref="A90:BW90"/>
    <mergeCell ref="BX90:CE90"/>
    <mergeCell ref="CF90:CR90"/>
    <mergeCell ref="CS90:DE90"/>
    <mergeCell ref="DF90:DR90"/>
    <mergeCell ref="DS90:EE90"/>
    <mergeCell ref="A69:BW69"/>
    <mergeCell ref="BX69:CE69"/>
    <mergeCell ref="ES78:FE78"/>
    <mergeCell ref="A78:BW78"/>
    <mergeCell ref="BX78:CE78"/>
    <mergeCell ref="CF78:CR78"/>
    <mergeCell ref="DF79:DR79"/>
    <mergeCell ref="DS79:EE79"/>
    <mergeCell ref="EF78:ER78"/>
    <mergeCell ref="CS78:DE78"/>
    <mergeCell ref="ES59:FE59"/>
    <mergeCell ref="ES60:FE60"/>
    <mergeCell ref="A59:BW59"/>
    <mergeCell ref="A60:BW60"/>
    <mergeCell ref="BX59:CE59"/>
    <mergeCell ref="CF59:CR59"/>
    <mergeCell ref="BX60:CE60"/>
    <mergeCell ref="CF60:CR60"/>
    <mergeCell ref="DF59:DR59"/>
    <mergeCell ref="DS59:EE59"/>
    <mergeCell ref="ES57:FE57"/>
    <mergeCell ref="A58:BW58"/>
    <mergeCell ref="BX58:CE58"/>
    <mergeCell ref="CF58:CR58"/>
    <mergeCell ref="ES58:FE58"/>
    <mergeCell ref="A57:BW57"/>
    <mergeCell ref="CS58:DE58"/>
    <mergeCell ref="DF58:DR58"/>
    <mergeCell ref="DS58:EE58"/>
    <mergeCell ref="EF58:ER58"/>
    <mergeCell ref="EF57:ER57"/>
    <mergeCell ref="DF54:DR54"/>
    <mergeCell ref="DS54:EE54"/>
    <mergeCell ref="EF54:ER54"/>
    <mergeCell ref="ES54:FE54"/>
    <mergeCell ref="A54:BW54"/>
    <mergeCell ref="BX54:CE54"/>
    <mergeCell ref="CF54:CR54"/>
    <mergeCell ref="CS54:DE54"/>
    <mergeCell ref="ES56:FE56"/>
    <mergeCell ref="A56:BW56"/>
    <mergeCell ref="BX56:CE56"/>
    <mergeCell ref="CF56:CR56"/>
    <mergeCell ref="ES55:FE55"/>
    <mergeCell ref="A55:BW55"/>
    <mergeCell ref="BX55:CE55"/>
    <mergeCell ref="CF55:CR55"/>
    <mergeCell ref="DF55:DR55"/>
    <mergeCell ref="DS55:EE55"/>
    <mergeCell ref="EF55:ER55"/>
    <mergeCell ref="CS55:DE55"/>
    <mergeCell ref="EF56:ER56"/>
    <mergeCell ref="DF52:DR53"/>
    <mergeCell ref="DS52:EE53"/>
    <mergeCell ref="EF52:ER53"/>
    <mergeCell ref="ES52:FE53"/>
    <mergeCell ref="A52:BW52"/>
    <mergeCell ref="BX52:CE53"/>
    <mergeCell ref="CF52:CR53"/>
    <mergeCell ref="CS52:DE53"/>
    <mergeCell ref="A53:BW53"/>
    <mergeCell ref="DF50:DR50"/>
    <mergeCell ref="DS50:EE50"/>
    <mergeCell ref="EF50:ER50"/>
    <mergeCell ref="ES50:FE50"/>
    <mergeCell ref="A50:BW50"/>
    <mergeCell ref="BX50:CE50"/>
    <mergeCell ref="CF50:CR50"/>
    <mergeCell ref="CS50:DE50"/>
    <mergeCell ref="DF51:DR51"/>
    <mergeCell ref="DS51:EE51"/>
    <mergeCell ref="EF51:ER51"/>
    <mergeCell ref="ES51:FE51"/>
    <mergeCell ref="A51:BW51"/>
    <mergeCell ref="BX51:CE51"/>
    <mergeCell ref="CF51:CR51"/>
    <mergeCell ref="CS51:DE51"/>
    <mergeCell ref="DF47:DR47"/>
    <mergeCell ref="DS47:EE47"/>
    <mergeCell ref="EF47:ER47"/>
    <mergeCell ref="ES47:FE47"/>
    <mergeCell ref="A47:BW47"/>
    <mergeCell ref="BX47:CE47"/>
    <mergeCell ref="CF47:CR47"/>
    <mergeCell ref="CS47:DE47"/>
    <mergeCell ref="DF48:DR49"/>
    <mergeCell ref="DS48:EE49"/>
    <mergeCell ref="EF48:ER49"/>
    <mergeCell ref="ES48:FE49"/>
    <mergeCell ref="A48:BW48"/>
    <mergeCell ref="BX48:CE49"/>
    <mergeCell ref="CF48:CR49"/>
    <mergeCell ref="CS48:DE49"/>
    <mergeCell ref="A49:BW49"/>
    <mergeCell ref="DF42:DR42"/>
    <mergeCell ref="DS42:EE42"/>
    <mergeCell ref="EF42:ER42"/>
    <mergeCell ref="ES42:FE42"/>
    <mergeCell ref="A42:BW42"/>
    <mergeCell ref="BX42:CE42"/>
    <mergeCell ref="CF42:CR42"/>
    <mergeCell ref="CS42:DE42"/>
    <mergeCell ref="DF43:DR46"/>
    <mergeCell ref="DS43:EE46"/>
    <mergeCell ref="EF43:ER46"/>
    <mergeCell ref="ES43:FE46"/>
    <mergeCell ref="A43:BW43"/>
    <mergeCell ref="A46:BW46"/>
    <mergeCell ref="CF44:CR44"/>
    <mergeCell ref="CS44:DE44"/>
    <mergeCell ref="CF45:CR45"/>
    <mergeCell ref="CS45:DE45"/>
    <mergeCell ref="DF40:DR41"/>
    <mergeCell ref="DS40:EE41"/>
    <mergeCell ref="EF40:ER41"/>
    <mergeCell ref="ES40:FE41"/>
    <mergeCell ref="A40:BW40"/>
    <mergeCell ref="BX40:CE41"/>
    <mergeCell ref="CF40:CR41"/>
    <mergeCell ref="CS40:DE41"/>
    <mergeCell ref="A41:BW41"/>
    <mergeCell ref="CS39:DE39"/>
    <mergeCell ref="CF37:CR37"/>
    <mergeCell ref="BX38:CE38"/>
    <mergeCell ref="ES38:FE38"/>
    <mergeCell ref="CF38:CR38"/>
    <mergeCell ref="DS37:EE37"/>
    <mergeCell ref="EF37:ER37"/>
    <mergeCell ref="ES37:FE37"/>
    <mergeCell ref="DF39:DR39"/>
    <mergeCell ref="DS39:EE39"/>
    <mergeCell ref="EF39:ER39"/>
    <mergeCell ref="ES39:FE39"/>
    <mergeCell ref="EF38:ER38"/>
    <mergeCell ref="ES32:FE32"/>
    <mergeCell ref="A32:BW32"/>
    <mergeCell ref="BX32:CE32"/>
    <mergeCell ref="CF32:CR32"/>
    <mergeCell ref="DF33:DR33"/>
    <mergeCell ref="CS32:DE32"/>
    <mergeCell ref="A34:BW34"/>
    <mergeCell ref="A35:BW35"/>
    <mergeCell ref="BX34:CE35"/>
    <mergeCell ref="CF34:CR35"/>
    <mergeCell ref="CS34:DE35"/>
    <mergeCell ref="DS34:EE35"/>
    <mergeCell ref="DS31:EE31"/>
    <mergeCell ref="EF31:ER31"/>
    <mergeCell ref="BG16:BJ16"/>
    <mergeCell ref="ES31:FE31"/>
    <mergeCell ref="A31:BW31"/>
    <mergeCell ref="BX31:CE31"/>
    <mergeCell ref="CF31:CR31"/>
    <mergeCell ref="CS31:DE31"/>
    <mergeCell ref="A17:AA17"/>
    <mergeCell ref="ES22:FE22"/>
    <mergeCell ref="AB18:DP18"/>
    <mergeCell ref="K21:DP21"/>
    <mergeCell ref="A24:FE24"/>
    <mergeCell ref="BN16:BO16"/>
    <mergeCell ref="CF16:CH16"/>
    <mergeCell ref="ES18:FE18"/>
    <mergeCell ref="ES19:FE19"/>
    <mergeCell ref="ES21:FE21"/>
    <mergeCell ref="ES20:FE20"/>
    <mergeCell ref="BQ16:CE16"/>
    <mergeCell ref="ES30:FE30"/>
    <mergeCell ref="DF29:DR29"/>
    <mergeCell ref="DS29:EE29"/>
    <mergeCell ref="EF29:ER29"/>
    <mergeCell ref="ES29:FE29"/>
    <mergeCell ref="EF27:EK27"/>
    <mergeCell ref="DW4:FE4"/>
    <mergeCell ref="DB2:FE2"/>
    <mergeCell ref="DW6:FE6"/>
    <mergeCell ref="DW7:FE7"/>
    <mergeCell ref="DW8:FE8"/>
    <mergeCell ref="DW5:FE5"/>
    <mergeCell ref="ES14:FE15"/>
    <mergeCell ref="ES16:FE16"/>
    <mergeCell ref="ES17:FE17"/>
    <mergeCell ref="EB11:EC11"/>
    <mergeCell ref="ET11:EV11"/>
    <mergeCell ref="EL9:FE9"/>
    <mergeCell ref="DY11:EA11"/>
    <mergeCell ref="EE11:ES11"/>
    <mergeCell ref="EW11:EY11"/>
    <mergeCell ref="DW10:EI10"/>
    <mergeCell ref="EL10:FE10"/>
    <mergeCell ref="DW11:DX11"/>
    <mergeCell ref="ES27:FE28"/>
    <mergeCell ref="DF26:FE26"/>
    <mergeCell ref="A29:BW29"/>
    <mergeCell ref="BX29:CE29"/>
    <mergeCell ref="CF29:CR29"/>
    <mergeCell ref="CS29:DE29"/>
    <mergeCell ref="DY27:EA27"/>
    <mergeCell ref="EO27:ER27"/>
    <mergeCell ref="DW9:EI9"/>
    <mergeCell ref="AY14:BE14"/>
    <mergeCell ref="CP14:CX14"/>
    <mergeCell ref="CH14:CL14"/>
    <mergeCell ref="BF14:BH14"/>
    <mergeCell ref="BK16:BM16"/>
    <mergeCell ref="CI16:CK16"/>
    <mergeCell ref="BI14:CD14"/>
    <mergeCell ref="CS13:CU13"/>
    <mergeCell ref="CE14:CG14"/>
    <mergeCell ref="CM14:CO14"/>
    <mergeCell ref="EF28:ER28"/>
    <mergeCell ref="DS27:DX27"/>
    <mergeCell ref="EB27:EE27"/>
    <mergeCell ref="DS28:EE28"/>
    <mergeCell ref="DF28:DR28"/>
    <mergeCell ref="DF27:DK27"/>
    <mergeCell ref="DO27:DR27"/>
    <mergeCell ref="CF30:CR30"/>
    <mergeCell ref="CS30:DE30"/>
    <mergeCell ref="DF30:DR30"/>
    <mergeCell ref="DS30:EE30"/>
    <mergeCell ref="EF30:ER30"/>
    <mergeCell ref="A26:BW28"/>
    <mergeCell ref="BX26:CE28"/>
    <mergeCell ref="CF26:CR28"/>
    <mergeCell ref="CS26:DE28"/>
    <mergeCell ref="A61:BW61"/>
    <mergeCell ref="BX61:CE61"/>
    <mergeCell ref="CF61:CR61"/>
    <mergeCell ref="CS61:DE61"/>
    <mergeCell ref="A30:BW30"/>
    <mergeCell ref="BX30:CE30"/>
    <mergeCell ref="A33:BW33"/>
    <mergeCell ref="BX33:CE33"/>
    <mergeCell ref="CF33:CR33"/>
    <mergeCell ref="CS33:DE33"/>
    <mergeCell ref="A37:BW37"/>
    <mergeCell ref="BX37:CE37"/>
    <mergeCell ref="A36:BW36"/>
    <mergeCell ref="BX36:CE36"/>
    <mergeCell ref="CF36:CR36"/>
    <mergeCell ref="BX57:CE57"/>
    <mergeCell ref="CF57:CR57"/>
    <mergeCell ref="A39:BW39"/>
    <mergeCell ref="BX39:CE39"/>
    <mergeCell ref="CF39:CR39"/>
    <mergeCell ref="DF61:DR61"/>
    <mergeCell ref="DS61:EE61"/>
    <mergeCell ref="EF61:E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4:BW64"/>
    <mergeCell ref="BX64:CE64"/>
    <mergeCell ref="CF64:CR64"/>
    <mergeCell ref="CS64:DE64"/>
    <mergeCell ref="DF64:DR64"/>
    <mergeCell ref="DS64:EE64"/>
    <mergeCell ref="EF64:ER64"/>
    <mergeCell ref="ES64:FE64"/>
    <mergeCell ref="A65:BW65"/>
    <mergeCell ref="DS66:EE66"/>
    <mergeCell ref="CF65:CR65"/>
    <mergeCell ref="CS65:DE65"/>
    <mergeCell ref="DF65:DR65"/>
    <mergeCell ref="DS65:EE65"/>
    <mergeCell ref="EF65:ER65"/>
    <mergeCell ref="ES71:FE71"/>
    <mergeCell ref="EF71:ER71"/>
    <mergeCell ref="ES65:FE65"/>
    <mergeCell ref="EF66:ER66"/>
    <mergeCell ref="ES66:FE66"/>
    <mergeCell ref="DS70:EE70"/>
    <mergeCell ref="EF70:ER70"/>
    <mergeCell ref="ES70:FE70"/>
    <mergeCell ref="ES68:FE68"/>
    <mergeCell ref="CF68:CR68"/>
    <mergeCell ref="CF71:CR71"/>
    <mergeCell ref="CS71:DE71"/>
    <mergeCell ref="DF71:DR71"/>
    <mergeCell ref="DS71:EE71"/>
    <mergeCell ref="CF69:CR69"/>
    <mergeCell ref="CS69:DE69"/>
    <mergeCell ref="DF69:DR69"/>
    <mergeCell ref="DS69:EE69"/>
    <mergeCell ref="BX65:CE65"/>
    <mergeCell ref="A67:BW67"/>
    <mergeCell ref="BX67:CE67"/>
    <mergeCell ref="CF67:CR67"/>
    <mergeCell ref="CS67:DE67"/>
    <mergeCell ref="DF67:DR67"/>
    <mergeCell ref="A66:BW66"/>
    <mergeCell ref="BX66:CE66"/>
    <mergeCell ref="CF66:CR66"/>
    <mergeCell ref="CS66:DE66"/>
    <mergeCell ref="DF66:DR66"/>
    <mergeCell ref="DS67:EE67"/>
    <mergeCell ref="EF67:ER67"/>
    <mergeCell ref="ES67:FE67"/>
    <mergeCell ref="A72:BW72"/>
    <mergeCell ref="BX72:CE72"/>
    <mergeCell ref="CF72:CR72"/>
    <mergeCell ref="CS72:DE72"/>
    <mergeCell ref="DF72:DR72"/>
    <mergeCell ref="DS72:EE72"/>
    <mergeCell ref="EF72:ER72"/>
    <mergeCell ref="A68:BW68"/>
    <mergeCell ref="BX68:CE68"/>
    <mergeCell ref="A71:BW71"/>
    <mergeCell ref="BX71:CE71"/>
    <mergeCell ref="EF69:ER69"/>
    <mergeCell ref="ES69:FE69"/>
    <mergeCell ref="A70:BW70"/>
    <mergeCell ref="BX70:CE70"/>
    <mergeCell ref="EF68:ER68"/>
    <mergeCell ref="CF70:CR70"/>
    <mergeCell ref="CS70:DE70"/>
    <mergeCell ref="DF70:DR70"/>
    <mergeCell ref="DF68:DR68"/>
    <mergeCell ref="DS68:EE68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ES77:FE77"/>
    <mergeCell ref="A76:BW76"/>
    <mergeCell ref="BX76:CE76"/>
    <mergeCell ref="CF76:CR76"/>
    <mergeCell ref="CS76:DE76"/>
    <mergeCell ref="DF76:DR76"/>
    <mergeCell ref="DS76:EE76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4:BW74"/>
    <mergeCell ref="BX74:CE74"/>
    <mergeCell ref="CF74:CR74"/>
    <mergeCell ref="CS74:DE74"/>
    <mergeCell ref="DF74:DR74"/>
    <mergeCell ref="DS74:EE74"/>
    <mergeCell ref="CF46:CR46"/>
    <mergeCell ref="CS46:DE46"/>
    <mergeCell ref="A45:BW45"/>
    <mergeCell ref="A44:BW44"/>
    <mergeCell ref="BX44:CE44"/>
    <mergeCell ref="BX45:CE45"/>
    <mergeCell ref="BX46:CE46"/>
    <mergeCell ref="EF81:ER81"/>
    <mergeCell ref="ES81:FE81"/>
    <mergeCell ref="A81:BW81"/>
    <mergeCell ref="BX81:CE81"/>
    <mergeCell ref="CF81:CR81"/>
    <mergeCell ref="CS81:DE81"/>
    <mergeCell ref="DF81:DR81"/>
    <mergeCell ref="DS81:EE81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</mergeCells>
  <pageMargins left="0.59055118110236227" right="0.51181102362204722" top="0.78740157480314965" bottom="0.31496062992125984" header="0.19685039370078741" footer="0.19685039370078741"/>
  <pageSetup paperSize="9" scale="91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5" max="160" man="1"/>
    <brk id="97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62"/>
  <sheetViews>
    <sheetView showGridLines="0" tabSelected="1" view="pageBreakPreview" topLeftCell="C4" zoomScale="115" zoomScaleNormal="100" zoomScaleSheetLayoutView="115" workbookViewId="0">
      <selection activeCell="I8" sqref="I8:CM8"/>
    </sheetView>
  </sheetViews>
  <sheetFormatPr defaultColWidth="0.85546875" defaultRowHeight="11.25" x14ac:dyDescent="0.2"/>
  <cols>
    <col min="1" max="60" width="0.85546875" style="1"/>
    <col min="61" max="61" width="0.85546875" style="1" customWidth="1"/>
    <col min="62" max="64" width="0.85546875" style="1"/>
    <col min="65" max="65" width="0.85546875" style="1" customWidth="1"/>
    <col min="66" max="75" width="0.85546875" style="1"/>
    <col min="76" max="77" width="0.85546875" style="1" customWidth="1"/>
    <col min="78" max="80" width="0.85546875" style="1"/>
    <col min="81" max="81" width="0.5703125" style="1" customWidth="1"/>
    <col min="82" max="91" width="0.85546875" style="1" hidden="1" customWidth="1"/>
    <col min="92" max="118" width="0.85546875" style="1"/>
    <col min="119" max="119" width="5" style="1" customWidth="1"/>
    <col min="120" max="120" width="1.42578125" style="1" customWidth="1"/>
    <col min="121" max="170" width="0.85546875" style="1"/>
    <col min="171" max="171" width="0.85546875" style="1" customWidth="1"/>
    <col min="172" max="16384" width="0.85546875" style="1"/>
  </cols>
  <sheetData>
    <row r="1" spans="1:171" s="7" customFormat="1" ht="13.5" customHeight="1" x14ac:dyDescent="0.15">
      <c r="B1" s="252" t="s">
        <v>145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  <c r="CB1" s="252"/>
      <c r="CC1" s="252"/>
      <c r="CD1" s="252"/>
      <c r="CE1" s="252"/>
      <c r="CF1" s="252"/>
      <c r="CG1" s="252"/>
      <c r="CH1" s="252"/>
      <c r="CI1" s="252"/>
      <c r="CJ1" s="252"/>
      <c r="CK1" s="252"/>
      <c r="CL1" s="252"/>
      <c r="CM1" s="252"/>
      <c r="CN1" s="252"/>
      <c r="CO1" s="252"/>
      <c r="CP1" s="252"/>
      <c r="CQ1" s="252"/>
      <c r="CR1" s="252"/>
      <c r="CS1" s="252"/>
      <c r="CT1" s="252"/>
      <c r="CU1" s="252"/>
      <c r="CV1" s="252"/>
      <c r="CW1" s="252"/>
      <c r="CX1" s="252"/>
      <c r="CY1" s="252"/>
      <c r="CZ1" s="252"/>
      <c r="DA1" s="252"/>
      <c r="DB1" s="252"/>
      <c r="DC1" s="252"/>
      <c r="DD1" s="252"/>
      <c r="DE1" s="252"/>
      <c r="DF1" s="252"/>
      <c r="DG1" s="252"/>
      <c r="DH1" s="252"/>
      <c r="DI1" s="252"/>
      <c r="DJ1" s="252"/>
      <c r="DK1" s="252"/>
      <c r="DL1" s="252"/>
      <c r="DM1" s="252"/>
      <c r="DN1" s="252"/>
      <c r="DO1" s="252"/>
      <c r="DP1" s="252"/>
      <c r="DQ1" s="252"/>
      <c r="DR1" s="252"/>
      <c r="DS1" s="252"/>
      <c r="DT1" s="252"/>
      <c r="DU1" s="252"/>
      <c r="DV1" s="252"/>
      <c r="DW1" s="252"/>
      <c r="DX1" s="252"/>
      <c r="DY1" s="252"/>
      <c r="DZ1" s="252"/>
      <c r="EA1" s="252"/>
      <c r="EB1" s="252"/>
      <c r="EC1" s="252"/>
      <c r="ED1" s="252"/>
      <c r="EE1" s="252"/>
      <c r="EF1" s="252"/>
      <c r="EG1" s="252"/>
      <c r="EH1" s="252"/>
      <c r="EI1" s="252"/>
      <c r="EJ1" s="252"/>
      <c r="EK1" s="252"/>
      <c r="EL1" s="252"/>
      <c r="EM1" s="252"/>
      <c r="EN1" s="252"/>
      <c r="EO1" s="252"/>
      <c r="EP1" s="252"/>
      <c r="EQ1" s="252"/>
      <c r="ER1" s="252"/>
      <c r="ES1" s="252"/>
      <c r="ET1" s="252"/>
      <c r="EU1" s="252"/>
      <c r="EV1" s="252"/>
      <c r="EW1" s="252"/>
      <c r="EX1" s="252"/>
      <c r="EY1" s="252"/>
      <c r="EZ1" s="252"/>
      <c r="FA1" s="252"/>
      <c r="FB1" s="252"/>
      <c r="FC1" s="252"/>
      <c r="FD1" s="252"/>
      <c r="FE1" s="252"/>
      <c r="FF1" s="252"/>
      <c r="FG1" s="252"/>
      <c r="FH1" s="252"/>
      <c r="FI1" s="252"/>
      <c r="FJ1" s="252"/>
      <c r="FK1" s="252"/>
      <c r="FL1" s="252"/>
      <c r="FM1" s="252"/>
      <c r="FN1" s="252"/>
    </row>
    <row r="3" spans="1:171" ht="11.25" customHeight="1" x14ac:dyDescent="0.2">
      <c r="A3" s="103" t="s">
        <v>139</v>
      </c>
      <c r="B3" s="103"/>
      <c r="C3" s="103"/>
      <c r="D3" s="103"/>
      <c r="E3" s="103"/>
      <c r="F3" s="103"/>
      <c r="G3" s="103"/>
      <c r="H3" s="104"/>
      <c r="I3" s="96" t="s">
        <v>0</v>
      </c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7"/>
      <c r="CN3" s="102" t="s">
        <v>140</v>
      </c>
      <c r="CO3" s="103"/>
      <c r="CP3" s="103"/>
      <c r="CQ3" s="103"/>
      <c r="CR3" s="103"/>
      <c r="CS3" s="103"/>
      <c r="CT3" s="103"/>
      <c r="CU3" s="104"/>
      <c r="CV3" s="102" t="s">
        <v>141</v>
      </c>
      <c r="CW3" s="103"/>
      <c r="CX3" s="103"/>
      <c r="CY3" s="103"/>
      <c r="CZ3" s="103"/>
      <c r="DA3" s="103"/>
      <c r="DB3" s="103"/>
      <c r="DC3" s="103"/>
      <c r="DD3" s="103"/>
      <c r="DE3" s="104"/>
      <c r="DF3" s="279" t="s">
        <v>291</v>
      </c>
      <c r="DG3" s="280"/>
      <c r="DH3" s="280"/>
      <c r="DI3" s="280"/>
      <c r="DJ3" s="280"/>
      <c r="DK3" s="280"/>
      <c r="DL3" s="280"/>
      <c r="DM3" s="280"/>
      <c r="DN3" s="280"/>
      <c r="DO3" s="281"/>
      <c r="DP3" s="123" t="s">
        <v>10</v>
      </c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</row>
    <row r="4" spans="1:171" ht="11.25" customHeight="1" x14ac:dyDescent="0.2">
      <c r="A4" s="106"/>
      <c r="B4" s="106"/>
      <c r="C4" s="106"/>
      <c r="D4" s="106"/>
      <c r="E4" s="106"/>
      <c r="F4" s="106"/>
      <c r="G4" s="106"/>
      <c r="H4" s="107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9"/>
      <c r="CN4" s="105"/>
      <c r="CO4" s="106"/>
      <c r="CP4" s="106"/>
      <c r="CQ4" s="106"/>
      <c r="CR4" s="106"/>
      <c r="CS4" s="106"/>
      <c r="CT4" s="106"/>
      <c r="CU4" s="107"/>
      <c r="CV4" s="105"/>
      <c r="CW4" s="106"/>
      <c r="CX4" s="106"/>
      <c r="CY4" s="106"/>
      <c r="CZ4" s="106"/>
      <c r="DA4" s="106"/>
      <c r="DB4" s="106"/>
      <c r="DC4" s="106"/>
      <c r="DD4" s="106"/>
      <c r="DE4" s="107"/>
      <c r="DF4" s="282"/>
      <c r="DG4" s="283"/>
      <c r="DH4" s="283"/>
      <c r="DI4" s="283"/>
      <c r="DJ4" s="283"/>
      <c r="DK4" s="283"/>
      <c r="DL4" s="283"/>
      <c r="DM4" s="283"/>
      <c r="DN4" s="283"/>
      <c r="DO4" s="284"/>
      <c r="DP4" s="118" t="s">
        <v>4</v>
      </c>
      <c r="DQ4" s="119"/>
      <c r="DR4" s="119"/>
      <c r="DS4" s="119"/>
      <c r="DT4" s="119"/>
      <c r="DU4" s="119"/>
      <c r="DV4" s="130" t="s">
        <v>200</v>
      </c>
      <c r="DW4" s="130"/>
      <c r="DX4" s="130"/>
      <c r="DY4" s="120" t="s">
        <v>5</v>
      </c>
      <c r="DZ4" s="120"/>
      <c r="EA4" s="120"/>
      <c r="EB4" s="121"/>
      <c r="EC4" s="118" t="s">
        <v>4</v>
      </c>
      <c r="ED4" s="119"/>
      <c r="EE4" s="119"/>
      <c r="EF4" s="119"/>
      <c r="EG4" s="119"/>
      <c r="EH4" s="119"/>
      <c r="EI4" s="130" t="s">
        <v>201</v>
      </c>
      <c r="EJ4" s="130"/>
      <c r="EK4" s="130"/>
      <c r="EL4" s="120" t="s">
        <v>5</v>
      </c>
      <c r="EM4" s="120"/>
      <c r="EN4" s="120"/>
      <c r="EO4" s="121"/>
      <c r="EP4" s="118" t="s">
        <v>4</v>
      </c>
      <c r="EQ4" s="119"/>
      <c r="ER4" s="119"/>
      <c r="ES4" s="119"/>
      <c r="ET4" s="119"/>
      <c r="EU4" s="119"/>
      <c r="EV4" s="130" t="s">
        <v>301</v>
      </c>
      <c r="EW4" s="130"/>
      <c r="EX4" s="130"/>
      <c r="EY4" s="120" t="s">
        <v>5</v>
      </c>
      <c r="EZ4" s="120"/>
      <c r="FA4" s="120"/>
      <c r="FB4" s="121"/>
      <c r="FC4" s="102" t="s">
        <v>9</v>
      </c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</row>
    <row r="5" spans="1:171" ht="39" customHeight="1" x14ac:dyDescent="0.2">
      <c r="A5" s="109"/>
      <c r="B5" s="109"/>
      <c r="C5" s="109"/>
      <c r="D5" s="109"/>
      <c r="E5" s="109"/>
      <c r="F5" s="109"/>
      <c r="G5" s="109"/>
      <c r="H5" s="11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1"/>
      <c r="CN5" s="108"/>
      <c r="CO5" s="109"/>
      <c r="CP5" s="109"/>
      <c r="CQ5" s="109"/>
      <c r="CR5" s="109"/>
      <c r="CS5" s="109"/>
      <c r="CT5" s="109"/>
      <c r="CU5" s="110"/>
      <c r="CV5" s="108"/>
      <c r="CW5" s="109"/>
      <c r="CX5" s="109"/>
      <c r="CY5" s="109"/>
      <c r="CZ5" s="109"/>
      <c r="DA5" s="109"/>
      <c r="DB5" s="109"/>
      <c r="DC5" s="109"/>
      <c r="DD5" s="109"/>
      <c r="DE5" s="110"/>
      <c r="DF5" s="285"/>
      <c r="DG5" s="286"/>
      <c r="DH5" s="286"/>
      <c r="DI5" s="286"/>
      <c r="DJ5" s="286"/>
      <c r="DK5" s="286"/>
      <c r="DL5" s="286"/>
      <c r="DM5" s="286"/>
      <c r="DN5" s="286"/>
      <c r="DO5" s="287"/>
      <c r="DP5" s="115" t="s">
        <v>142</v>
      </c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7"/>
      <c r="EC5" s="115" t="s">
        <v>143</v>
      </c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7"/>
      <c r="EP5" s="115" t="s">
        <v>144</v>
      </c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7"/>
      <c r="FC5" s="108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</row>
    <row r="6" spans="1:171" ht="12" thickBot="1" x14ac:dyDescent="0.25">
      <c r="A6" s="125" t="s">
        <v>11</v>
      </c>
      <c r="B6" s="125"/>
      <c r="C6" s="125"/>
      <c r="D6" s="125"/>
      <c r="E6" s="125"/>
      <c r="F6" s="125"/>
      <c r="G6" s="125"/>
      <c r="H6" s="126"/>
      <c r="I6" s="125" t="s">
        <v>12</v>
      </c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6"/>
      <c r="CN6" s="127" t="s">
        <v>13</v>
      </c>
      <c r="CO6" s="128"/>
      <c r="CP6" s="128"/>
      <c r="CQ6" s="128"/>
      <c r="CR6" s="128"/>
      <c r="CS6" s="128"/>
      <c r="CT6" s="128"/>
      <c r="CU6" s="129"/>
      <c r="CV6" s="127" t="s">
        <v>14</v>
      </c>
      <c r="CW6" s="128"/>
      <c r="CX6" s="128"/>
      <c r="CY6" s="128"/>
      <c r="CZ6" s="128"/>
      <c r="DA6" s="128"/>
      <c r="DB6" s="128"/>
      <c r="DC6" s="128"/>
      <c r="DD6" s="128"/>
      <c r="DE6" s="129"/>
      <c r="DF6" s="127" t="s">
        <v>292</v>
      </c>
      <c r="DG6" s="128"/>
      <c r="DH6" s="128"/>
      <c r="DI6" s="128"/>
      <c r="DJ6" s="128"/>
      <c r="DK6" s="128"/>
      <c r="DL6" s="128"/>
      <c r="DM6" s="128"/>
      <c r="DN6" s="128"/>
      <c r="DO6" s="129"/>
      <c r="DP6" s="127" t="s">
        <v>15</v>
      </c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9"/>
      <c r="EC6" s="127" t="s">
        <v>16</v>
      </c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9"/>
      <c r="EP6" s="127" t="s">
        <v>17</v>
      </c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9"/>
      <c r="FC6" s="127" t="s">
        <v>18</v>
      </c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</row>
    <row r="7" spans="1:171" ht="12.75" customHeight="1" x14ac:dyDescent="0.2">
      <c r="A7" s="165">
        <v>1</v>
      </c>
      <c r="B7" s="165"/>
      <c r="C7" s="165"/>
      <c r="D7" s="165"/>
      <c r="E7" s="165"/>
      <c r="F7" s="165"/>
      <c r="G7" s="165"/>
      <c r="H7" s="166"/>
      <c r="I7" s="288" t="s">
        <v>146</v>
      </c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289" t="s">
        <v>147</v>
      </c>
      <c r="CO7" s="290"/>
      <c r="CP7" s="290"/>
      <c r="CQ7" s="290"/>
      <c r="CR7" s="290"/>
      <c r="CS7" s="290"/>
      <c r="CT7" s="290"/>
      <c r="CU7" s="291"/>
      <c r="CV7" s="122" t="s">
        <v>47</v>
      </c>
      <c r="CW7" s="113"/>
      <c r="CX7" s="113"/>
      <c r="CY7" s="113"/>
      <c r="CZ7" s="113"/>
      <c r="DA7" s="113"/>
      <c r="DB7" s="113"/>
      <c r="DC7" s="113"/>
      <c r="DD7" s="113"/>
      <c r="DE7" s="114"/>
      <c r="DF7" s="122"/>
      <c r="DG7" s="113"/>
      <c r="DH7" s="113"/>
      <c r="DI7" s="113"/>
      <c r="DJ7" s="113"/>
      <c r="DK7" s="113"/>
      <c r="DL7" s="113"/>
      <c r="DM7" s="113"/>
      <c r="DN7" s="113"/>
      <c r="DO7" s="114"/>
      <c r="DP7" s="316">
        <f>стр.1_4!DF98+стр.1_4!DF95</f>
        <v>4960551.51</v>
      </c>
      <c r="DQ7" s="328"/>
      <c r="DR7" s="328"/>
      <c r="DS7" s="328"/>
      <c r="DT7" s="328"/>
      <c r="DU7" s="328"/>
      <c r="DV7" s="328"/>
      <c r="DW7" s="328"/>
      <c r="DX7" s="328"/>
      <c r="DY7" s="328"/>
      <c r="DZ7" s="328"/>
      <c r="EA7" s="328"/>
      <c r="EB7" s="329"/>
      <c r="EC7" s="316">
        <f>стр.1_4!DS98</f>
        <v>3577920</v>
      </c>
      <c r="ED7" s="328"/>
      <c r="EE7" s="328"/>
      <c r="EF7" s="328"/>
      <c r="EG7" s="328"/>
      <c r="EH7" s="328"/>
      <c r="EI7" s="328"/>
      <c r="EJ7" s="328"/>
      <c r="EK7" s="328"/>
      <c r="EL7" s="328"/>
      <c r="EM7" s="328"/>
      <c r="EN7" s="328"/>
      <c r="EO7" s="329"/>
      <c r="EP7" s="316">
        <f>стр.1_4!EF98</f>
        <v>3936420</v>
      </c>
      <c r="EQ7" s="328"/>
      <c r="ER7" s="328"/>
      <c r="ES7" s="328"/>
      <c r="ET7" s="328"/>
      <c r="EU7" s="328"/>
      <c r="EV7" s="328"/>
      <c r="EW7" s="328"/>
      <c r="EX7" s="328"/>
      <c r="EY7" s="328"/>
      <c r="EZ7" s="328"/>
      <c r="FA7" s="328"/>
      <c r="FB7" s="329"/>
      <c r="FC7" s="135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7"/>
    </row>
    <row r="8" spans="1:171" ht="90" customHeight="1" x14ac:dyDescent="0.2">
      <c r="A8" s="84" t="s">
        <v>148</v>
      </c>
      <c r="B8" s="84"/>
      <c r="C8" s="84"/>
      <c r="D8" s="84"/>
      <c r="E8" s="84"/>
      <c r="F8" s="84"/>
      <c r="G8" s="84"/>
      <c r="H8" s="85"/>
      <c r="I8" s="292" t="s">
        <v>150</v>
      </c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83" t="s">
        <v>149</v>
      </c>
      <c r="CO8" s="84"/>
      <c r="CP8" s="84"/>
      <c r="CQ8" s="84"/>
      <c r="CR8" s="84"/>
      <c r="CS8" s="84"/>
      <c r="CT8" s="84"/>
      <c r="CU8" s="85"/>
      <c r="CV8" s="86" t="s">
        <v>47</v>
      </c>
      <c r="CW8" s="84"/>
      <c r="CX8" s="84"/>
      <c r="CY8" s="84"/>
      <c r="CZ8" s="84"/>
      <c r="DA8" s="84"/>
      <c r="DB8" s="84"/>
      <c r="DC8" s="84"/>
      <c r="DD8" s="84"/>
      <c r="DE8" s="85"/>
      <c r="DF8" s="86"/>
      <c r="DG8" s="84"/>
      <c r="DH8" s="84"/>
      <c r="DI8" s="84"/>
      <c r="DJ8" s="84"/>
      <c r="DK8" s="84"/>
      <c r="DL8" s="84"/>
      <c r="DM8" s="84"/>
      <c r="DN8" s="84"/>
      <c r="DO8" s="85"/>
      <c r="DP8" s="68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70"/>
      <c r="EC8" s="68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70"/>
      <c r="EP8" s="68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70"/>
      <c r="FC8" s="71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3"/>
    </row>
    <row r="9" spans="1:171" ht="24" customHeight="1" x14ac:dyDescent="0.2">
      <c r="A9" s="84" t="s">
        <v>151</v>
      </c>
      <c r="B9" s="84"/>
      <c r="C9" s="84"/>
      <c r="D9" s="84"/>
      <c r="E9" s="84"/>
      <c r="F9" s="84"/>
      <c r="G9" s="84"/>
      <c r="H9" s="85"/>
      <c r="I9" s="292" t="s">
        <v>153</v>
      </c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83" t="s">
        <v>152</v>
      </c>
      <c r="CO9" s="84"/>
      <c r="CP9" s="84"/>
      <c r="CQ9" s="84"/>
      <c r="CR9" s="84"/>
      <c r="CS9" s="84"/>
      <c r="CT9" s="84"/>
      <c r="CU9" s="85"/>
      <c r="CV9" s="86" t="s">
        <v>47</v>
      </c>
      <c r="CW9" s="84"/>
      <c r="CX9" s="84"/>
      <c r="CY9" s="84"/>
      <c r="CZ9" s="84"/>
      <c r="DA9" s="84"/>
      <c r="DB9" s="84"/>
      <c r="DC9" s="84"/>
      <c r="DD9" s="84"/>
      <c r="DE9" s="85"/>
      <c r="DF9" s="86"/>
      <c r="DG9" s="84"/>
      <c r="DH9" s="84"/>
      <c r="DI9" s="84"/>
      <c r="DJ9" s="84"/>
      <c r="DK9" s="84"/>
      <c r="DL9" s="84"/>
      <c r="DM9" s="84"/>
      <c r="DN9" s="84"/>
      <c r="DO9" s="85"/>
      <c r="DP9" s="68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70"/>
      <c r="EC9" s="68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70"/>
      <c r="EP9" s="68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70"/>
      <c r="FC9" s="71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3"/>
    </row>
    <row r="10" spans="1:171" ht="24" customHeight="1" x14ac:dyDescent="0.2">
      <c r="A10" s="84" t="s">
        <v>154</v>
      </c>
      <c r="B10" s="84"/>
      <c r="C10" s="84"/>
      <c r="D10" s="84"/>
      <c r="E10" s="84"/>
      <c r="F10" s="84"/>
      <c r="G10" s="84"/>
      <c r="H10" s="85"/>
      <c r="I10" s="292" t="s">
        <v>158</v>
      </c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83" t="s">
        <v>156</v>
      </c>
      <c r="CO10" s="84"/>
      <c r="CP10" s="84"/>
      <c r="CQ10" s="84"/>
      <c r="CR10" s="84"/>
      <c r="CS10" s="84"/>
      <c r="CT10" s="84"/>
      <c r="CU10" s="85"/>
      <c r="CV10" s="86" t="s">
        <v>47</v>
      </c>
      <c r="CW10" s="84"/>
      <c r="CX10" s="84"/>
      <c r="CY10" s="84"/>
      <c r="CZ10" s="84"/>
      <c r="DA10" s="84"/>
      <c r="DB10" s="84"/>
      <c r="DC10" s="84"/>
      <c r="DD10" s="84"/>
      <c r="DE10" s="85"/>
      <c r="DF10" s="86"/>
      <c r="DG10" s="84"/>
      <c r="DH10" s="84"/>
      <c r="DI10" s="84"/>
      <c r="DJ10" s="84"/>
      <c r="DK10" s="84"/>
      <c r="DL10" s="84"/>
      <c r="DM10" s="84"/>
      <c r="DN10" s="84"/>
      <c r="DO10" s="85"/>
      <c r="DP10" s="68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70"/>
      <c r="EC10" s="68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70"/>
      <c r="EP10" s="68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70"/>
      <c r="FC10" s="71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3"/>
    </row>
    <row r="11" spans="1:171" ht="24" customHeight="1" x14ac:dyDescent="0.2">
      <c r="A11" s="267" t="s">
        <v>293</v>
      </c>
      <c r="B11" s="267"/>
      <c r="C11" s="267"/>
      <c r="D11" s="267"/>
      <c r="E11" s="267"/>
      <c r="F11" s="267"/>
      <c r="G11" s="267"/>
      <c r="H11" s="268"/>
      <c r="I11" s="265" t="s">
        <v>164</v>
      </c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9" t="s">
        <v>294</v>
      </c>
      <c r="CO11" s="267"/>
      <c r="CP11" s="267"/>
      <c r="CQ11" s="267"/>
      <c r="CR11" s="267"/>
      <c r="CS11" s="267"/>
      <c r="CT11" s="267"/>
      <c r="CU11" s="268"/>
      <c r="CV11" s="86" t="s">
        <v>47</v>
      </c>
      <c r="CW11" s="84"/>
      <c r="CX11" s="84"/>
      <c r="CY11" s="84"/>
      <c r="CZ11" s="84"/>
      <c r="DA11" s="84"/>
      <c r="DB11" s="84"/>
      <c r="DC11" s="84"/>
      <c r="DD11" s="84"/>
      <c r="DE11" s="85"/>
      <c r="DF11" s="86" t="s">
        <v>47</v>
      </c>
      <c r="DG11" s="84"/>
      <c r="DH11" s="84"/>
      <c r="DI11" s="84"/>
      <c r="DJ11" s="84"/>
      <c r="DK11" s="84"/>
      <c r="DL11" s="84"/>
      <c r="DM11" s="84"/>
      <c r="DN11" s="84"/>
      <c r="DO11" s="85"/>
      <c r="DP11" s="23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5"/>
      <c r="EC11" s="23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5"/>
      <c r="EP11" s="23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5"/>
      <c r="FC11" s="26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8"/>
    </row>
    <row r="12" spans="1:171" ht="24" customHeight="1" x14ac:dyDescent="0.2">
      <c r="A12" s="267"/>
      <c r="B12" s="267"/>
      <c r="C12" s="267"/>
      <c r="D12" s="267"/>
      <c r="E12" s="267"/>
      <c r="F12" s="267"/>
      <c r="G12" s="267"/>
      <c r="H12" s="268"/>
      <c r="I12" s="265" t="s">
        <v>295</v>
      </c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9" t="s">
        <v>296</v>
      </c>
      <c r="CO12" s="267"/>
      <c r="CP12" s="267"/>
      <c r="CQ12" s="267"/>
      <c r="CR12" s="267"/>
      <c r="CS12" s="267"/>
      <c r="CT12" s="267"/>
      <c r="CU12" s="268"/>
      <c r="CV12" s="86"/>
      <c r="CW12" s="84"/>
      <c r="CX12" s="84"/>
      <c r="CY12" s="84"/>
      <c r="CZ12" s="84"/>
      <c r="DA12" s="84"/>
      <c r="DB12" s="84"/>
      <c r="DC12" s="84"/>
      <c r="DD12" s="84"/>
      <c r="DE12" s="85"/>
      <c r="DF12" s="86"/>
      <c r="DG12" s="84"/>
      <c r="DH12" s="84"/>
      <c r="DI12" s="84"/>
      <c r="DJ12" s="84"/>
      <c r="DK12" s="84"/>
      <c r="DL12" s="84"/>
      <c r="DM12" s="84"/>
      <c r="DN12" s="84"/>
      <c r="DO12" s="85"/>
      <c r="DP12" s="46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8"/>
      <c r="EC12" s="46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8"/>
      <c r="EP12" s="46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8"/>
      <c r="FC12" s="26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8"/>
    </row>
    <row r="13" spans="1:171" ht="24" customHeight="1" x14ac:dyDescent="0.2">
      <c r="A13" s="267"/>
      <c r="B13" s="267"/>
      <c r="C13" s="267"/>
      <c r="D13" s="267"/>
      <c r="E13" s="267"/>
      <c r="F13" s="267"/>
      <c r="G13" s="267"/>
      <c r="H13" s="268"/>
      <c r="I13" s="265" t="s">
        <v>303</v>
      </c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/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9" t="s">
        <v>304</v>
      </c>
      <c r="CO13" s="267"/>
      <c r="CP13" s="267"/>
      <c r="CQ13" s="267"/>
      <c r="CR13" s="267"/>
      <c r="CS13" s="267"/>
      <c r="CT13" s="267"/>
      <c r="CU13" s="268"/>
      <c r="CV13" s="86"/>
      <c r="CW13" s="84"/>
      <c r="CX13" s="84"/>
      <c r="CY13" s="84"/>
      <c r="CZ13" s="84"/>
      <c r="DA13" s="84"/>
      <c r="DB13" s="84"/>
      <c r="DC13" s="84"/>
      <c r="DD13" s="84"/>
      <c r="DE13" s="85"/>
      <c r="DF13" s="86"/>
      <c r="DG13" s="84"/>
      <c r="DH13" s="84"/>
      <c r="DI13" s="84"/>
      <c r="DJ13" s="84"/>
      <c r="DK13" s="84"/>
      <c r="DL13" s="84"/>
      <c r="DM13" s="84"/>
      <c r="DN13" s="84"/>
      <c r="DO13" s="85"/>
      <c r="DP13" s="23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5"/>
      <c r="EC13" s="23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5"/>
      <c r="EP13" s="23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5"/>
      <c r="FC13" s="26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8"/>
    </row>
    <row r="14" spans="1:171" ht="24" customHeight="1" x14ac:dyDescent="0.2">
      <c r="A14" s="267" t="s">
        <v>297</v>
      </c>
      <c r="B14" s="267"/>
      <c r="C14" s="267"/>
      <c r="D14" s="267"/>
      <c r="E14" s="267"/>
      <c r="F14" s="267"/>
      <c r="G14" s="267"/>
      <c r="H14" s="268"/>
      <c r="I14" s="265" t="s">
        <v>186</v>
      </c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9" t="s">
        <v>298</v>
      </c>
      <c r="CO14" s="267"/>
      <c r="CP14" s="267"/>
      <c r="CQ14" s="267"/>
      <c r="CR14" s="267"/>
      <c r="CS14" s="267"/>
      <c r="CT14" s="267"/>
      <c r="CU14" s="268"/>
      <c r="CV14" s="86" t="s">
        <v>47</v>
      </c>
      <c r="CW14" s="84"/>
      <c r="CX14" s="84"/>
      <c r="CY14" s="84"/>
      <c r="CZ14" s="84"/>
      <c r="DA14" s="84"/>
      <c r="DB14" s="84"/>
      <c r="DC14" s="84"/>
      <c r="DD14" s="84"/>
      <c r="DE14" s="85"/>
      <c r="DF14" s="86" t="s">
        <v>47</v>
      </c>
      <c r="DG14" s="84"/>
      <c r="DH14" s="84"/>
      <c r="DI14" s="84"/>
      <c r="DJ14" s="84"/>
      <c r="DK14" s="84"/>
      <c r="DL14" s="84"/>
      <c r="DM14" s="84"/>
      <c r="DN14" s="84"/>
      <c r="DO14" s="85"/>
      <c r="DP14" s="23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5"/>
      <c r="EC14" s="23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5"/>
      <c r="EP14" s="23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5"/>
      <c r="FC14" s="26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8"/>
    </row>
    <row r="15" spans="1:171" ht="24" customHeight="1" x14ac:dyDescent="0.2">
      <c r="A15" s="84" t="s">
        <v>155</v>
      </c>
      <c r="B15" s="84"/>
      <c r="C15" s="84"/>
      <c r="D15" s="84"/>
      <c r="E15" s="84"/>
      <c r="F15" s="84"/>
      <c r="G15" s="84"/>
      <c r="H15" s="85"/>
      <c r="I15" s="292" t="s">
        <v>159</v>
      </c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83" t="s">
        <v>157</v>
      </c>
      <c r="CO15" s="84"/>
      <c r="CP15" s="84"/>
      <c r="CQ15" s="84"/>
      <c r="CR15" s="84"/>
      <c r="CS15" s="84"/>
      <c r="CT15" s="84"/>
      <c r="CU15" s="85"/>
      <c r="CV15" s="86" t="s">
        <v>47</v>
      </c>
      <c r="CW15" s="84"/>
      <c r="CX15" s="84"/>
      <c r="CY15" s="84"/>
      <c r="CZ15" s="84"/>
      <c r="DA15" s="84"/>
      <c r="DB15" s="84"/>
      <c r="DC15" s="84"/>
      <c r="DD15" s="84"/>
      <c r="DE15" s="85"/>
      <c r="DF15" s="86" t="s">
        <v>47</v>
      </c>
      <c r="DG15" s="84"/>
      <c r="DH15" s="84"/>
      <c r="DI15" s="84"/>
      <c r="DJ15" s="84"/>
      <c r="DK15" s="84"/>
      <c r="DL15" s="84"/>
      <c r="DM15" s="84"/>
      <c r="DN15" s="84"/>
      <c r="DO15" s="85"/>
      <c r="DP15" s="68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70"/>
      <c r="EC15" s="68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70"/>
      <c r="EP15" s="68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70"/>
      <c r="FC15" s="71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3"/>
    </row>
    <row r="16" spans="1:171" ht="34.5" customHeight="1" x14ac:dyDescent="0.2">
      <c r="A16" s="84" t="s">
        <v>160</v>
      </c>
      <c r="B16" s="84"/>
      <c r="C16" s="84"/>
      <c r="D16" s="84"/>
      <c r="E16" s="84"/>
      <c r="F16" s="84"/>
      <c r="G16" s="84"/>
      <c r="H16" s="85"/>
      <c r="I16" s="294" t="s">
        <v>162</v>
      </c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83" t="s">
        <v>161</v>
      </c>
      <c r="CO16" s="84"/>
      <c r="CP16" s="84"/>
      <c r="CQ16" s="84"/>
      <c r="CR16" s="84"/>
      <c r="CS16" s="84"/>
      <c r="CT16" s="84"/>
      <c r="CU16" s="85"/>
      <c r="CV16" s="86" t="s">
        <v>47</v>
      </c>
      <c r="CW16" s="84"/>
      <c r="CX16" s="84"/>
      <c r="CY16" s="84"/>
      <c r="CZ16" s="84"/>
      <c r="DA16" s="84"/>
      <c r="DB16" s="84"/>
      <c r="DC16" s="84"/>
      <c r="DD16" s="84"/>
      <c r="DE16" s="85"/>
      <c r="DF16" s="86"/>
      <c r="DG16" s="84"/>
      <c r="DH16" s="84"/>
      <c r="DI16" s="84"/>
      <c r="DJ16" s="84"/>
      <c r="DK16" s="84"/>
      <c r="DL16" s="84"/>
      <c r="DM16" s="84"/>
      <c r="DN16" s="84"/>
      <c r="DO16" s="85"/>
      <c r="DP16" s="68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70"/>
      <c r="EC16" s="68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70"/>
      <c r="EP16" s="68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70"/>
      <c r="FC16" s="71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3"/>
    </row>
    <row r="17" spans="1:171" ht="24" customHeight="1" x14ac:dyDescent="0.2">
      <c r="A17" s="84" t="s">
        <v>163</v>
      </c>
      <c r="B17" s="84"/>
      <c r="C17" s="84"/>
      <c r="D17" s="84"/>
      <c r="E17" s="84"/>
      <c r="F17" s="84"/>
      <c r="G17" s="84"/>
      <c r="H17" s="85"/>
      <c r="I17" s="293" t="s">
        <v>164</v>
      </c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83" t="s">
        <v>165</v>
      </c>
      <c r="CO17" s="84"/>
      <c r="CP17" s="84"/>
      <c r="CQ17" s="84"/>
      <c r="CR17" s="84"/>
      <c r="CS17" s="84"/>
      <c r="CT17" s="84"/>
      <c r="CU17" s="85"/>
      <c r="CV17" s="86" t="s">
        <v>47</v>
      </c>
      <c r="CW17" s="84"/>
      <c r="CX17" s="84"/>
      <c r="CY17" s="84"/>
      <c r="CZ17" s="84"/>
      <c r="DA17" s="84"/>
      <c r="DB17" s="84"/>
      <c r="DC17" s="84"/>
      <c r="DD17" s="84"/>
      <c r="DE17" s="85"/>
      <c r="DF17" s="86" t="s">
        <v>47</v>
      </c>
      <c r="DG17" s="84"/>
      <c r="DH17" s="84"/>
      <c r="DI17" s="84"/>
      <c r="DJ17" s="84"/>
      <c r="DK17" s="84"/>
      <c r="DL17" s="84"/>
      <c r="DM17" s="84"/>
      <c r="DN17" s="84"/>
      <c r="DO17" s="85"/>
      <c r="DP17" s="68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70"/>
      <c r="EC17" s="68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70"/>
      <c r="EP17" s="68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70"/>
      <c r="FC17" s="71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3"/>
    </row>
    <row r="18" spans="1:171" ht="12.75" customHeight="1" x14ac:dyDescent="0.2">
      <c r="A18" s="84" t="s">
        <v>166</v>
      </c>
      <c r="B18" s="84"/>
      <c r="C18" s="84"/>
      <c r="D18" s="84"/>
      <c r="E18" s="84"/>
      <c r="F18" s="84"/>
      <c r="G18" s="84"/>
      <c r="H18" s="85"/>
      <c r="I18" s="293" t="s">
        <v>167</v>
      </c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83" t="s">
        <v>168</v>
      </c>
      <c r="CO18" s="84"/>
      <c r="CP18" s="84"/>
      <c r="CQ18" s="84"/>
      <c r="CR18" s="84"/>
      <c r="CS18" s="84"/>
      <c r="CT18" s="84"/>
      <c r="CU18" s="85"/>
      <c r="CV18" s="86" t="s">
        <v>47</v>
      </c>
      <c r="CW18" s="84"/>
      <c r="CX18" s="84"/>
      <c r="CY18" s="84"/>
      <c r="CZ18" s="84"/>
      <c r="DA18" s="84"/>
      <c r="DB18" s="84"/>
      <c r="DC18" s="84"/>
      <c r="DD18" s="84"/>
      <c r="DE18" s="85"/>
      <c r="DF18" s="86"/>
      <c r="DG18" s="84"/>
      <c r="DH18" s="84"/>
      <c r="DI18" s="84"/>
      <c r="DJ18" s="84"/>
      <c r="DK18" s="84"/>
      <c r="DL18" s="84"/>
      <c r="DM18" s="84"/>
      <c r="DN18" s="84"/>
      <c r="DO18" s="85"/>
      <c r="DP18" s="295"/>
      <c r="DQ18" s="296"/>
      <c r="DR18" s="296"/>
      <c r="DS18" s="296"/>
      <c r="DT18" s="296"/>
      <c r="DU18" s="296"/>
      <c r="DV18" s="296"/>
      <c r="DW18" s="296"/>
      <c r="DX18" s="296"/>
      <c r="DY18" s="296"/>
      <c r="DZ18" s="296"/>
      <c r="EA18" s="296"/>
      <c r="EB18" s="297"/>
      <c r="EC18" s="295"/>
      <c r="ED18" s="296"/>
      <c r="EE18" s="296"/>
      <c r="EF18" s="296"/>
      <c r="EG18" s="296"/>
      <c r="EH18" s="296"/>
      <c r="EI18" s="296"/>
      <c r="EJ18" s="296"/>
      <c r="EK18" s="296"/>
      <c r="EL18" s="296"/>
      <c r="EM18" s="296"/>
      <c r="EN18" s="296"/>
      <c r="EO18" s="297"/>
      <c r="EP18" s="295"/>
      <c r="EQ18" s="296"/>
      <c r="ER18" s="296"/>
      <c r="ES18" s="296"/>
      <c r="ET18" s="296"/>
      <c r="EU18" s="296"/>
      <c r="EV18" s="296"/>
      <c r="EW18" s="296"/>
      <c r="EX18" s="296"/>
      <c r="EY18" s="296"/>
      <c r="EZ18" s="296"/>
      <c r="FA18" s="296"/>
      <c r="FB18" s="297"/>
      <c r="FC18" s="71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3"/>
    </row>
    <row r="19" spans="1:171" ht="24" customHeight="1" x14ac:dyDescent="0.2">
      <c r="A19" s="84" t="s">
        <v>169</v>
      </c>
      <c r="B19" s="84"/>
      <c r="C19" s="84"/>
      <c r="D19" s="84"/>
      <c r="E19" s="84"/>
      <c r="F19" s="84"/>
      <c r="G19" s="84"/>
      <c r="H19" s="85"/>
      <c r="I19" s="294" t="s">
        <v>170</v>
      </c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83" t="s">
        <v>171</v>
      </c>
      <c r="CO19" s="84"/>
      <c r="CP19" s="84"/>
      <c r="CQ19" s="84"/>
      <c r="CR19" s="84"/>
      <c r="CS19" s="84"/>
      <c r="CT19" s="84"/>
      <c r="CU19" s="85"/>
      <c r="CV19" s="86" t="s">
        <v>47</v>
      </c>
      <c r="CW19" s="84"/>
      <c r="CX19" s="84"/>
      <c r="CY19" s="84"/>
      <c r="CZ19" s="84"/>
      <c r="DA19" s="84"/>
      <c r="DB19" s="84"/>
      <c r="DC19" s="84"/>
      <c r="DD19" s="84"/>
      <c r="DE19" s="85"/>
      <c r="DF19" s="86"/>
      <c r="DG19" s="84"/>
      <c r="DH19" s="84"/>
      <c r="DI19" s="84"/>
      <c r="DJ19" s="84"/>
      <c r="DK19" s="84"/>
      <c r="DL19" s="84"/>
      <c r="DM19" s="84"/>
      <c r="DN19" s="84"/>
      <c r="DO19" s="85"/>
      <c r="DP19" s="295"/>
      <c r="DQ19" s="296"/>
      <c r="DR19" s="296"/>
      <c r="DS19" s="296"/>
      <c r="DT19" s="296"/>
      <c r="DU19" s="296"/>
      <c r="DV19" s="296"/>
      <c r="DW19" s="296"/>
      <c r="DX19" s="296"/>
      <c r="DY19" s="296"/>
      <c r="DZ19" s="296"/>
      <c r="EA19" s="296"/>
      <c r="EB19" s="297"/>
      <c r="EC19" s="295"/>
      <c r="ED19" s="296"/>
      <c r="EE19" s="296"/>
      <c r="EF19" s="296"/>
      <c r="EG19" s="296"/>
      <c r="EH19" s="296"/>
      <c r="EI19" s="296"/>
      <c r="EJ19" s="296"/>
      <c r="EK19" s="296"/>
      <c r="EL19" s="296"/>
      <c r="EM19" s="296"/>
      <c r="EN19" s="296"/>
      <c r="EO19" s="297"/>
      <c r="EP19" s="295"/>
      <c r="EQ19" s="296"/>
      <c r="ER19" s="296"/>
      <c r="ES19" s="296"/>
      <c r="ET19" s="296"/>
      <c r="EU19" s="296"/>
      <c r="EV19" s="296"/>
      <c r="EW19" s="296"/>
      <c r="EX19" s="296"/>
      <c r="EY19" s="296"/>
      <c r="EZ19" s="296"/>
      <c r="FA19" s="296"/>
      <c r="FB19" s="297"/>
      <c r="FC19" s="71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3"/>
    </row>
    <row r="20" spans="1:171" ht="24" customHeight="1" x14ac:dyDescent="0.2">
      <c r="A20" s="84" t="s">
        <v>172</v>
      </c>
      <c r="B20" s="84"/>
      <c r="C20" s="84"/>
      <c r="D20" s="84"/>
      <c r="E20" s="84"/>
      <c r="F20" s="84"/>
      <c r="G20" s="84"/>
      <c r="H20" s="85"/>
      <c r="I20" s="293" t="s">
        <v>164</v>
      </c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83" t="s">
        <v>173</v>
      </c>
      <c r="CO20" s="84"/>
      <c r="CP20" s="84"/>
      <c r="CQ20" s="84"/>
      <c r="CR20" s="84"/>
      <c r="CS20" s="84"/>
      <c r="CT20" s="84"/>
      <c r="CU20" s="85"/>
      <c r="CV20" s="86" t="s">
        <v>47</v>
      </c>
      <c r="CW20" s="84"/>
      <c r="CX20" s="84"/>
      <c r="CY20" s="84"/>
      <c r="CZ20" s="84"/>
      <c r="DA20" s="84"/>
      <c r="DB20" s="84"/>
      <c r="DC20" s="84"/>
      <c r="DD20" s="84"/>
      <c r="DE20" s="85"/>
      <c r="DF20" s="86"/>
      <c r="DG20" s="84"/>
      <c r="DH20" s="84"/>
      <c r="DI20" s="84"/>
      <c r="DJ20" s="84"/>
      <c r="DK20" s="84"/>
      <c r="DL20" s="84"/>
      <c r="DM20" s="84"/>
      <c r="DN20" s="84"/>
      <c r="DO20" s="85"/>
      <c r="DP20" s="295"/>
      <c r="DQ20" s="296"/>
      <c r="DR20" s="296"/>
      <c r="DS20" s="296"/>
      <c r="DT20" s="296"/>
      <c r="DU20" s="296"/>
      <c r="DV20" s="296"/>
      <c r="DW20" s="296"/>
      <c r="DX20" s="296"/>
      <c r="DY20" s="296"/>
      <c r="DZ20" s="296"/>
      <c r="EA20" s="296"/>
      <c r="EB20" s="297"/>
      <c r="EC20" s="295"/>
      <c r="ED20" s="296"/>
      <c r="EE20" s="296"/>
      <c r="EF20" s="296"/>
      <c r="EG20" s="296"/>
      <c r="EH20" s="296"/>
      <c r="EI20" s="296"/>
      <c r="EJ20" s="296"/>
      <c r="EK20" s="296"/>
      <c r="EL20" s="296"/>
      <c r="EM20" s="296"/>
      <c r="EN20" s="296"/>
      <c r="EO20" s="297"/>
      <c r="EP20" s="295"/>
      <c r="EQ20" s="296"/>
      <c r="ER20" s="296"/>
      <c r="ES20" s="296"/>
      <c r="ET20" s="296"/>
      <c r="EU20" s="296"/>
      <c r="EV20" s="296"/>
      <c r="EW20" s="296"/>
      <c r="EX20" s="296"/>
      <c r="EY20" s="296"/>
      <c r="EZ20" s="296"/>
      <c r="FA20" s="296"/>
      <c r="FB20" s="297"/>
      <c r="FC20" s="71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3"/>
    </row>
    <row r="21" spans="1:171" ht="24" customHeight="1" x14ac:dyDescent="0.2">
      <c r="A21" s="84"/>
      <c r="B21" s="84"/>
      <c r="C21" s="84"/>
      <c r="D21" s="84"/>
      <c r="E21" s="84"/>
      <c r="F21" s="84"/>
      <c r="G21" s="84"/>
      <c r="H21" s="85"/>
      <c r="I21" s="265" t="s">
        <v>295</v>
      </c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/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6"/>
      <c r="CN21" s="83" t="s">
        <v>299</v>
      </c>
      <c r="CO21" s="84"/>
      <c r="CP21" s="84"/>
      <c r="CQ21" s="84"/>
      <c r="CR21" s="84"/>
      <c r="CS21" s="84"/>
      <c r="CT21" s="84"/>
      <c r="CU21" s="85"/>
      <c r="CV21" s="86" t="s">
        <v>47</v>
      </c>
      <c r="CW21" s="84"/>
      <c r="CX21" s="84"/>
      <c r="CY21" s="84"/>
      <c r="CZ21" s="84"/>
      <c r="DA21" s="84"/>
      <c r="DB21" s="84"/>
      <c r="DC21" s="84"/>
      <c r="DD21" s="84"/>
      <c r="DE21" s="85"/>
      <c r="DF21" s="86"/>
      <c r="DG21" s="84"/>
      <c r="DH21" s="84"/>
      <c r="DI21" s="84"/>
      <c r="DJ21" s="84"/>
      <c r="DK21" s="84"/>
      <c r="DL21" s="84"/>
      <c r="DM21" s="84"/>
      <c r="DN21" s="84"/>
      <c r="DO21" s="85"/>
      <c r="DP21" s="49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1"/>
      <c r="EC21" s="49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1"/>
      <c r="EP21" s="49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1"/>
      <c r="FC21" s="26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8"/>
    </row>
    <row r="22" spans="1:171" ht="24" customHeight="1" x14ac:dyDescent="0.2">
      <c r="A22" s="84"/>
      <c r="B22" s="84"/>
      <c r="C22" s="84"/>
      <c r="D22" s="84"/>
      <c r="E22" s="84"/>
      <c r="F22" s="84"/>
      <c r="G22" s="84"/>
      <c r="H22" s="85"/>
      <c r="I22" s="265" t="s">
        <v>303</v>
      </c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/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6"/>
      <c r="CJ22" s="266"/>
      <c r="CK22" s="266"/>
      <c r="CL22" s="266"/>
      <c r="CM22" s="266"/>
      <c r="CN22" s="83" t="s">
        <v>305</v>
      </c>
      <c r="CO22" s="84"/>
      <c r="CP22" s="84"/>
      <c r="CQ22" s="84"/>
      <c r="CR22" s="84"/>
      <c r="CS22" s="84"/>
      <c r="CT22" s="84"/>
      <c r="CU22" s="85"/>
      <c r="CV22" s="86" t="s">
        <v>47</v>
      </c>
      <c r="CW22" s="84"/>
      <c r="CX22" s="84"/>
      <c r="CY22" s="84"/>
      <c r="CZ22" s="84"/>
      <c r="DA22" s="84"/>
      <c r="DB22" s="84"/>
      <c r="DC22" s="84"/>
      <c r="DD22" s="84"/>
      <c r="DE22" s="85"/>
      <c r="DF22" s="86"/>
      <c r="DG22" s="84"/>
      <c r="DH22" s="84"/>
      <c r="DI22" s="84"/>
      <c r="DJ22" s="84"/>
      <c r="DK22" s="84"/>
      <c r="DL22" s="84"/>
      <c r="DM22" s="84"/>
      <c r="DN22" s="84"/>
      <c r="DO22" s="85"/>
      <c r="DP22" s="32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4"/>
      <c r="EC22" s="32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4"/>
      <c r="EP22" s="32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4"/>
      <c r="FC22" s="26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8"/>
    </row>
    <row r="23" spans="1:171" ht="12.75" customHeight="1" x14ac:dyDescent="0.2">
      <c r="A23" s="84" t="s">
        <v>174</v>
      </c>
      <c r="B23" s="84"/>
      <c r="C23" s="84"/>
      <c r="D23" s="84"/>
      <c r="E23" s="84"/>
      <c r="F23" s="84"/>
      <c r="G23" s="84"/>
      <c r="H23" s="85"/>
      <c r="I23" s="293" t="s">
        <v>167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83" t="s">
        <v>175</v>
      </c>
      <c r="CO23" s="84"/>
      <c r="CP23" s="84"/>
      <c r="CQ23" s="84"/>
      <c r="CR23" s="84"/>
      <c r="CS23" s="84"/>
      <c r="CT23" s="84"/>
      <c r="CU23" s="85"/>
      <c r="CV23" s="86" t="s">
        <v>47</v>
      </c>
      <c r="CW23" s="84"/>
      <c r="CX23" s="84"/>
      <c r="CY23" s="84"/>
      <c r="CZ23" s="84"/>
      <c r="DA23" s="84"/>
      <c r="DB23" s="84"/>
      <c r="DC23" s="84"/>
      <c r="DD23" s="84"/>
      <c r="DE23" s="85"/>
      <c r="DF23" s="86"/>
      <c r="DG23" s="84"/>
      <c r="DH23" s="84"/>
      <c r="DI23" s="84"/>
      <c r="DJ23" s="84"/>
      <c r="DK23" s="84"/>
      <c r="DL23" s="84"/>
      <c r="DM23" s="84"/>
      <c r="DN23" s="84"/>
      <c r="DO23" s="85"/>
      <c r="DP23" s="295"/>
      <c r="DQ23" s="296"/>
      <c r="DR23" s="296"/>
      <c r="DS23" s="296"/>
      <c r="DT23" s="296"/>
      <c r="DU23" s="296"/>
      <c r="DV23" s="296"/>
      <c r="DW23" s="296"/>
      <c r="DX23" s="296"/>
      <c r="DY23" s="296"/>
      <c r="DZ23" s="296"/>
      <c r="EA23" s="296"/>
      <c r="EB23" s="297"/>
      <c r="EC23" s="295"/>
      <c r="ED23" s="296"/>
      <c r="EE23" s="296"/>
      <c r="EF23" s="296"/>
      <c r="EG23" s="296"/>
      <c r="EH23" s="296"/>
      <c r="EI23" s="296"/>
      <c r="EJ23" s="296"/>
      <c r="EK23" s="296"/>
      <c r="EL23" s="296"/>
      <c r="EM23" s="296"/>
      <c r="EN23" s="296"/>
      <c r="EO23" s="297"/>
      <c r="EP23" s="295"/>
      <c r="EQ23" s="296"/>
      <c r="ER23" s="296"/>
      <c r="ES23" s="296"/>
      <c r="ET23" s="296"/>
      <c r="EU23" s="296"/>
      <c r="EV23" s="296"/>
      <c r="EW23" s="296"/>
      <c r="EX23" s="296"/>
      <c r="EY23" s="296"/>
      <c r="EZ23" s="296"/>
      <c r="FA23" s="296"/>
      <c r="FB23" s="297"/>
      <c r="FC23" s="71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3"/>
    </row>
    <row r="24" spans="1:171" ht="12.75" customHeight="1" x14ac:dyDescent="0.2">
      <c r="A24" s="84" t="s">
        <v>176</v>
      </c>
      <c r="B24" s="84"/>
      <c r="C24" s="84"/>
      <c r="D24" s="84"/>
      <c r="E24" s="84"/>
      <c r="F24" s="84"/>
      <c r="G24" s="84"/>
      <c r="H24" s="85"/>
      <c r="I24" s="294" t="s">
        <v>177</v>
      </c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83" t="s">
        <v>178</v>
      </c>
      <c r="CO24" s="84"/>
      <c r="CP24" s="84"/>
      <c r="CQ24" s="84"/>
      <c r="CR24" s="84"/>
      <c r="CS24" s="84"/>
      <c r="CT24" s="84"/>
      <c r="CU24" s="85"/>
      <c r="CV24" s="86" t="s">
        <v>47</v>
      </c>
      <c r="CW24" s="84"/>
      <c r="CX24" s="84"/>
      <c r="CY24" s="84"/>
      <c r="CZ24" s="84"/>
      <c r="DA24" s="84"/>
      <c r="DB24" s="84"/>
      <c r="DC24" s="84"/>
      <c r="DD24" s="84"/>
      <c r="DE24" s="85"/>
      <c r="DF24" s="86"/>
      <c r="DG24" s="84"/>
      <c r="DH24" s="84"/>
      <c r="DI24" s="84"/>
      <c r="DJ24" s="84"/>
      <c r="DK24" s="84"/>
      <c r="DL24" s="84"/>
      <c r="DM24" s="84"/>
      <c r="DN24" s="84"/>
      <c r="DO24" s="85"/>
      <c r="DP24" s="295"/>
      <c r="DQ24" s="296"/>
      <c r="DR24" s="296"/>
      <c r="DS24" s="296"/>
      <c r="DT24" s="296"/>
      <c r="DU24" s="296"/>
      <c r="DV24" s="296"/>
      <c r="DW24" s="296"/>
      <c r="DX24" s="296"/>
      <c r="DY24" s="296"/>
      <c r="DZ24" s="296"/>
      <c r="EA24" s="296"/>
      <c r="EB24" s="297"/>
      <c r="EC24" s="295"/>
      <c r="ED24" s="296"/>
      <c r="EE24" s="296"/>
      <c r="EF24" s="296"/>
      <c r="EG24" s="296"/>
      <c r="EH24" s="296"/>
      <c r="EI24" s="296"/>
      <c r="EJ24" s="296"/>
      <c r="EK24" s="296"/>
      <c r="EL24" s="296"/>
      <c r="EM24" s="296"/>
      <c r="EN24" s="296"/>
      <c r="EO24" s="297"/>
      <c r="EP24" s="295"/>
      <c r="EQ24" s="296"/>
      <c r="ER24" s="296"/>
      <c r="ES24" s="296"/>
      <c r="ET24" s="296"/>
      <c r="EU24" s="296"/>
      <c r="EV24" s="296"/>
      <c r="EW24" s="296"/>
      <c r="EX24" s="296"/>
      <c r="EY24" s="296"/>
      <c r="EZ24" s="296"/>
      <c r="FA24" s="296"/>
      <c r="FB24" s="297"/>
      <c r="FC24" s="71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3"/>
    </row>
    <row r="25" spans="1:171" ht="12.75" customHeight="1" x14ac:dyDescent="0.2">
      <c r="A25" s="84"/>
      <c r="B25" s="84"/>
      <c r="C25" s="84"/>
      <c r="D25" s="84"/>
      <c r="E25" s="84"/>
      <c r="F25" s="84"/>
      <c r="G25" s="84"/>
      <c r="H25" s="85"/>
      <c r="I25" s="265" t="s">
        <v>295</v>
      </c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83" t="s">
        <v>300</v>
      </c>
      <c r="CO25" s="84"/>
      <c r="CP25" s="84"/>
      <c r="CQ25" s="84"/>
      <c r="CR25" s="84"/>
      <c r="CS25" s="84"/>
      <c r="CT25" s="84"/>
      <c r="CU25" s="85"/>
      <c r="CV25" s="86" t="s">
        <v>47</v>
      </c>
      <c r="CW25" s="84"/>
      <c r="CX25" s="84"/>
      <c r="CY25" s="84"/>
      <c r="CZ25" s="84"/>
      <c r="DA25" s="84"/>
      <c r="DB25" s="84"/>
      <c r="DC25" s="84"/>
      <c r="DD25" s="84"/>
      <c r="DE25" s="85"/>
      <c r="DF25" s="86"/>
      <c r="DG25" s="84"/>
      <c r="DH25" s="84"/>
      <c r="DI25" s="84"/>
      <c r="DJ25" s="84"/>
      <c r="DK25" s="84"/>
      <c r="DL25" s="84"/>
      <c r="DM25" s="84"/>
      <c r="DN25" s="84"/>
      <c r="DO25" s="85"/>
      <c r="DP25" s="42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4"/>
      <c r="EC25" s="42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4"/>
      <c r="EP25" s="42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4"/>
      <c r="FC25" s="29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1"/>
    </row>
    <row r="26" spans="1:171" ht="12.75" customHeight="1" x14ac:dyDescent="0.2">
      <c r="A26" s="84"/>
      <c r="B26" s="84"/>
      <c r="C26" s="84"/>
      <c r="D26" s="84"/>
      <c r="E26" s="84"/>
      <c r="F26" s="84"/>
      <c r="G26" s="84"/>
      <c r="H26" s="85"/>
      <c r="I26" s="265" t="s">
        <v>303</v>
      </c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/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6"/>
      <c r="CJ26" s="266"/>
      <c r="CK26" s="266"/>
      <c r="CL26" s="266"/>
      <c r="CM26" s="266"/>
      <c r="CN26" s="83" t="s">
        <v>306</v>
      </c>
      <c r="CO26" s="84"/>
      <c r="CP26" s="84"/>
      <c r="CQ26" s="84"/>
      <c r="CR26" s="84"/>
      <c r="CS26" s="84"/>
      <c r="CT26" s="84"/>
      <c r="CU26" s="85"/>
      <c r="CV26" s="86" t="s">
        <v>47</v>
      </c>
      <c r="CW26" s="84"/>
      <c r="CX26" s="84"/>
      <c r="CY26" s="84"/>
      <c r="CZ26" s="84"/>
      <c r="DA26" s="84"/>
      <c r="DB26" s="84"/>
      <c r="DC26" s="84"/>
      <c r="DD26" s="84"/>
      <c r="DE26" s="85"/>
      <c r="DF26" s="86"/>
      <c r="DG26" s="84"/>
      <c r="DH26" s="84"/>
      <c r="DI26" s="84"/>
      <c r="DJ26" s="84"/>
      <c r="DK26" s="84"/>
      <c r="DL26" s="84"/>
      <c r="DM26" s="84"/>
      <c r="DN26" s="84"/>
      <c r="DO26" s="85"/>
      <c r="DP26" s="42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4"/>
      <c r="EC26" s="42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4"/>
      <c r="EP26" s="42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4"/>
      <c r="FC26" s="29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1"/>
    </row>
    <row r="27" spans="1:171" ht="12" thickBot="1" x14ac:dyDescent="0.25">
      <c r="A27" s="84" t="s">
        <v>179</v>
      </c>
      <c r="B27" s="84"/>
      <c r="C27" s="84"/>
      <c r="D27" s="84"/>
      <c r="E27" s="84"/>
      <c r="F27" s="84"/>
      <c r="G27" s="84"/>
      <c r="H27" s="85"/>
      <c r="I27" s="294" t="s">
        <v>185</v>
      </c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35"/>
      <c r="CD27" s="235"/>
      <c r="CE27" s="235"/>
      <c r="CF27" s="235"/>
      <c r="CG27" s="235"/>
      <c r="CH27" s="235"/>
      <c r="CI27" s="235"/>
      <c r="CJ27" s="235"/>
      <c r="CK27" s="235"/>
      <c r="CL27" s="235"/>
      <c r="CM27" s="235"/>
      <c r="CN27" s="76" t="s">
        <v>180</v>
      </c>
      <c r="CO27" s="77"/>
      <c r="CP27" s="77"/>
      <c r="CQ27" s="77"/>
      <c r="CR27" s="77"/>
      <c r="CS27" s="77"/>
      <c r="CT27" s="77"/>
      <c r="CU27" s="78"/>
      <c r="CV27" s="79" t="s">
        <v>47</v>
      </c>
      <c r="CW27" s="77"/>
      <c r="CX27" s="77"/>
      <c r="CY27" s="77"/>
      <c r="CZ27" s="77"/>
      <c r="DA27" s="77"/>
      <c r="DB27" s="77"/>
      <c r="DC27" s="77"/>
      <c r="DD27" s="77"/>
      <c r="DE27" s="78"/>
      <c r="DF27" s="86" t="s">
        <v>47</v>
      </c>
      <c r="DG27" s="84"/>
      <c r="DH27" s="84"/>
      <c r="DI27" s="84"/>
      <c r="DJ27" s="84"/>
      <c r="DK27" s="84"/>
      <c r="DL27" s="84"/>
      <c r="DM27" s="84"/>
      <c r="DN27" s="84"/>
      <c r="DO27" s="85"/>
      <c r="DP27" s="313"/>
      <c r="DQ27" s="314"/>
      <c r="DR27" s="314"/>
      <c r="DS27" s="314"/>
      <c r="DT27" s="314"/>
      <c r="DU27" s="314"/>
      <c r="DV27" s="314"/>
      <c r="DW27" s="314"/>
      <c r="DX27" s="314"/>
      <c r="DY27" s="314"/>
      <c r="DZ27" s="314"/>
      <c r="EA27" s="314"/>
      <c r="EB27" s="315"/>
      <c r="EC27" s="313"/>
      <c r="ED27" s="314"/>
      <c r="EE27" s="314"/>
      <c r="EF27" s="314"/>
      <c r="EG27" s="314"/>
      <c r="EH27" s="314"/>
      <c r="EI27" s="314"/>
      <c r="EJ27" s="314"/>
      <c r="EK27" s="314"/>
      <c r="EL27" s="314"/>
      <c r="EM27" s="314"/>
      <c r="EN27" s="314"/>
      <c r="EO27" s="315"/>
      <c r="EP27" s="313"/>
      <c r="EQ27" s="314"/>
      <c r="ER27" s="314"/>
      <c r="ES27" s="314"/>
      <c r="ET27" s="314"/>
      <c r="EU27" s="314"/>
      <c r="EV27" s="314"/>
      <c r="EW27" s="314"/>
      <c r="EX27" s="314"/>
      <c r="EY27" s="314"/>
      <c r="EZ27" s="314"/>
      <c r="FA27" s="314"/>
      <c r="FB27" s="315"/>
      <c r="FC27" s="262"/>
      <c r="FD27" s="263"/>
      <c r="FE27" s="263"/>
      <c r="FF27" s="263"/>
      <c r="FG27" s="263"/>
      <c r="FH27" s="263"/>
      <c r="FI27" s="263"/>
      <c r="FJ27" s="263"/>
      <c r="FK27" s="263"/>
      <c r="FL27" s="263"/>
      <c r="FM27" s="263"/>
      <c r="FN27" s="263"/>
      <c r="FO27" s="264"/>
    </row>
    <row r="28" spans="1:171" ht="24" customHeight="1" x14ac:dyDescent="0.2">
      <c r="A28" s="84" t="s">
        <v>181</v>
      </c>
      <c r="B28" s="84"/>
      <c r="C28" s="84"/>
      <c r="D28" s="84"/>
      <c r="E28" s="84"/>
      <c r="F28" s="84"/>
      <c r="G28" s="84"/>
      <c r="H28" s="85"/>
      <c r="I28" s="293" t="s">
        <v>164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112" t="s">
        <v>182</v>
      </c>
      <c r="CO28" s="113"/>
      <c r="CP28" s="113"/>
      <c r="CQ28" s="113"/>
      <c r="CR28" s="113"/>
      <c r="CS28" s="113"/>
      <c r="CT28" s="113"/>
      <c r="CU28" s="114"/>
      <c r="CV28" s="122" t="s">
        <v>47</v>
      </c>
      <c r="CW28" s="113"/>
      <c r="CX28" s="113"/>
      <c r="CY28" s="113"/>
      <c r="CZ28" s="113"/>
      <c r="DA28" s="113"/>
      <c r="DB28" s="113"/>
      <c r="DC28" s="113"/>
      <c r="DD28" s="113"/>
      <c r="DE28" s="114"/>
      <c r="DF28" s="86"/>
      <c r="DG28" s="84"/>
      <c r="DH28" s="84"/>
      <c r="DI28" s="84"/>
      <c r="DJ28" s="84"/>
      <c r="DK28" s="84"/>
      <c r="DL28" s="84"/>
      <c r="DM28" s="84"/>
      <c r="DN28" s="84"/>
      <c r="DO28" s="85"/>
      <c r="DP28" s="316">
        <f>DP7</f>
        <v>4960551.51</v>
      </c>
      <c r="DQ28" s="317"/>
      <c r="DR28" s="317"/>
      <c r="DS28" s="317"/>
      <c r="DT28" s="317"/>
      <c r="DU28" s="317"/>
      <c r="DV28" s="317"/>
      <c r="DW28" s="317"/>
      <c r="DX28" s="317"/>
      <c r="DY28" s="317"/>
      <c r="DZ28" s="317"/>
      <c r="EA28" s="317"/>
      <c r="EB28" s="318"/>
      <c r="EC28" s="316">
        <f>EC7</f>
        <v>3577920</v>
      </c>
      <c r="ED28" s="317"/>
      <c r="EE28" s="317"/>
      <c r="EF28" s="317"/>
      <c r="EG28" s="317"/>
      <c r="EH28" s="317"/>
      <c r="EI28" s="317"/>
      <c r="EJ28" s="317"/>
      <c r="EK28" s="317"/>
      <c r="EL28" s="317"/>
      <c r="EM28" s="317"/>
      <c r="EN28" s="317"/>
      <c r="EO28" s="318"/>
      <c r="EP28" s="316">
        <f>EP7</f>
        <v>3936420</v>
      </c>
      <c r="EQ28" s="317"/>
      <c r="ER28" s="317"/>
      <c r="ES28" s="317"/>
      <c r="ET28" s="317"/>
      <c r="EU28" s="317"/>
      <c r="EV28" s="317"/>
      <c r="EW28" s="317"/>
      <c r="EX28" s="317"/>
      <c r="EY28" s="317"/>
      <c r="EZ28" s="317"/>
      <c r="FA28" s="317"/>
      <c r="FB28" s="318"/>
      <c r="FC28" s="135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7"/>
    </row>
    <row r="29" spans="1:171" x14ac:dyDescent="0.2">
      <c r="A29" s="84" t="s">
        <v>183</v>
      </c>
      <c r="B29" s="84"/>
      <c r="C29" s="84"/>
      <c r="D29" s="84"/>
      <c r="E29" s="84"/>
      <c r="F29" s="84"/>
      <c r="G29" s="84"/>
      <c r="H29" s="85"/>
      <c r="I29" s="293" t="s">
        <v>186</v>
      </c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83" t="s">
        <v>184</v>
      </c>
      <c r="CO29" s="84"/>
      <c r="CP29" s="84"/>
      <c r="CQ29" s="84"/>
      <c r="CR29" s="84"/>
      <c r="CS29" s="84"/>
      <c r="CT29" s="84"/>
      <c r="CU29" s="85"/>
      <c r="CV29" s="86" t="s">
        <v>47</v>
      </c>
      <c r="CW29" s="84"/>
      <c r="CX29" s="84"/>
      <c r="CY29" s="84"/>
      <c r="CZ29" s="84"/>
      <c r="DA29" s="84"/>
      <c r="DB29" s="84"/>
      <c r="DC29" s="84"/>
      <c r="DD29" s="84"/>
      <c r="DE29" s="85"/>
      <c r="DF29" s="86"/>
      <c r="DG29" s="84"/>
      <c r="DH29" s="84"/>
      <c r="DI29" s="84"/>
      <c r="DJ29" s="84"/>
      <c r="DK29" s="84"/>
      <c r="DL29" s="84"/>
      <c r="DM29" s="84"/>
      <c r="DN29" s="84"/>
      <c r="DO29" s="85"/>
      <c r="DP29" s="295"/>
      <c r="DQ29" s="296"/>
      <c r="DR29" s="296"/>
      <c r="DS29" s="296"/>
      <c r="DT29" s="296"/>
      <c r="DU29" s="296"/>
      <c r="DV29" s="296"/>
      <c r="DW29" s="296"/>
      <c r="DX29" s="296"/>
      <c r="DY29" s="296"/>
      <c r="DZ29" s="296"/>
      <c r="EA29" s="296"/>
      <c r="EB29" s="297"/>
      <c r="EC29" s="295"/>
      <c r="ED29" s="296"/>
      <c r="EE29" s="296"/>
      <c r="EF29" s="296"/>
      <c r="EG29" s="296"/>
      <c r="EH29" s="296"/>
      <c r="EI29" s="296"/>
      <c r="EJ29" s="296"/>
      <c r="EK29" s="296"/>
      <c r="EL29" s="296"/>
      <c r="EM29" s="296"/>
      <c r="EN29" s="296"/>
      <c r="EO29" s="297"/>
      <c r="EP29" s="295"/>
      <c r="EQ29" s="296"/>
      <c r="ER29" s="296"/>
      <c r="ES29" s="296"/>
      <c r="ET29" s="296"/>
      <c r="EU29" s="296"/>
      <c r="EV29" s="296"/>
      <c r="EW29" s="296"/>
      <c r="EX29" s="296"/>
      <c r="EY29" s="296"/>
      <c r="EZ29" s="296"/>
      <c r="FA29" s="296"/>
      <c r="FB29" s="297"/>
      <c r="FC29" s="71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3"/>
    </row>
    <row r="30" spans="1:171" ht="24" customHeight="1" x14ac:dyDescent="0.2">
      <c r="A30" s="84" t="s">
        <v>12</v>
      </c>
      <c r="B30" s="84"/>
      <c r="C30" s="84"/>
      <c r="D30" s="84"/>
      <c r="E30" s="84"/>
      <c r="F30" s="84"/>
      <c r="G30" s="84"/>
      <c r="H30" s="85"/>
      <c r="I30" s="327" t="s">
        <v>187</v>
      </c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83" t="s">
        <v>188</v>
      </c>
      <c r="CO30" s="84"/>
      <c r="CP30" s="84"/>
      <c r="CQ30" s="84"/>
      <c r="CR30" s="84"/>
      <c r="CS30" s="84"/>
      <c r="CT30" s="84"/>
      <c r="CU30" s="85"/>
      <c r="CV30" s="86" t="s">
        <v>47</v>
      </c>
      <c r="CW30" s="84"/>
      <c r="CX30" s="84"/>
      <c r="CY30" s="84"/>
      <c r="CZ30" s="84"/>
      <c r="DA30" s="84"/>
      <c r="DB30" s="84"/>
      <c r="DC30" s="84"/>
      <c r="DD30" s="84"/>
      <c r="DE30" s="85"/>
      <c r="DF30" s="86" t="s">
        <v>47</v>
      </c>
      <c r="DG30" s="84"/>
      <c r="DH30" s="84"/>
      <c r="DI30" s="84"/>
      <c r="DJ30" s="84"/>
      <c r="DK30" s="84"/>
      <c r="DL30" s="84"/>
      <c r="DM30" s="84"/>
      <c r="DN30" s="84"/>
      <c r="DO30" s="85"/>
      <c r="DP30" s="68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70"/>
      <c r="EC30" s="68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70"/>
      <c r="EP30" s="68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70"/>
      <c r="FC30" s="71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3"/>
    </row>
    <row r="31" spans="1:171" x14ac:dyDescent="0.2">
      <c r="A31" s="274"/>
      <c r="B31" s="274"/>
      <c r="C31" s="274"/>
      <c r="D31" s="274"/>
      <c r="E31" s="274"/>
      <c r="F31" s="274"/>
      <c r="G31" s="274"/>
      <c r="H31" s="275"/>
      <c r="I31" s="331" t="s">
        <v>189</v>
      </c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244"/>
      <c r="BC31" s="244"/>
      <c r="BD31" s="244"/>
      <c r="BE31" s="244"/>
      <c r="BF31" s="244"/>
      <c r="BG31" s="244"/>
      <c r="BH31" s="244"/>
      <c r="BI31" s="244"/>
      <c r="BJ31" s="244"/>
      <c r="BK31" s="244"/>
      <c r="BL31" s="244"/>
      <c r="BM31" s="244"/>
      <c r="BN31" s="244"/>
      <c r="BO31" s="244"/>
      <c r="BP31" s="244"/>
      <c r="BQ31" s="244"/>
      <c r="BR31" s="244"/>
      <c r="BS31" s="244"/>
      <c r="BT31" s="244"/>
      <c r="BU31" s="244"/>
      <c r="BV31" s="244"/>
      <c r="BW31" s="244"/>
      <c r="BX31" s="244"/>
      <c r="BY31" s="244"/>
      <c r="BZ31" s="244"/>
      <c r="CA31" s="244"/>
      <c r="CB31" s="244"/>
      <c r="CC31" s="244"/>
      <c r="CD31" s="244"/>
      <c r="CE31" s="244"/>
      <c r="CF31" s="244"/>
      <c r="CG31" s="244"/>
      <c r="CH31" s="244"/>
      <c r="CI31" s="244"/>
      <c r="CJ31" s="244"/>
      <c r="CK31" s="244"/>
      <c r="CL31" s="244"/>
      <c r="CM31" s="332"/>
      <c r="CN31" s="195" t="s">
        <v>190</v>
      </c>
      <c r="CO31" s="195"/>
      <c r="CP31" s="195"/>
      <c r="CQ31" s="195"/>
      <c r="CR31" s="195"/>
      <c r="CS31" s="195"/>
      <c r="CT31" s="195"/>
      <c r="CU31" s="196"/>
      <c r="CV31" s="197"/>
      <c r="CW31" s="195"/>
      <c r="CX31" s="195"/>
      <c r="CY31" s="195"/>
      <c r="CZ31" s="195"/>
      <c r="DA31" s="195"/>
      <c r="DB31" s="195"/>
      <c r="DC31" s="195"/>
      <c r="DD31" s="195"/>
      <c r="DE31" s="196"/>
      <c r="DF31" s="86"/>
      <c r="DG31" s="84"/>
      <c r="DH31" s="84"/>
      <c r="DI31" s="84"/>
      <c r="DJ31" s="84"/>
      <c r="DK31" s="84"/>
      <c r="DL31" s="84"/>
      <c r="DM31" s="84"/>
      <c r="DN31" s="84"/>
      <c r="DO31" s="85"/>
      <c r="DP31" s="181">
        <f>DP7</f>
        <v>4960551.51</v>
      </c>
      <c r="DQ31" s="182"/>
      <c r="DR31" s="182"/>
      <c r="DS31" s="182"/>
      <c r="DT31" s="182"/>
      <c r="DU31" s="182"/>
      <c r="DV31" s="182"/>
      <c r="DW31" s="182"/>
      <c r="DX31" s="182"/>
      <c r="DY31" s="182"/>
      <c r="DZ31" s="182"/>
      <c r="EA31" s="182"/>
      <c r="EB31" s="183"/>
      <c r="EC31" s="181"/>
      <c r="ED31" s="182"/>
      <c r="EE31" s="182"/>
      <c r="EF31" s="182"/>
      <c r="EG31" s="182"/>
      <c r="EH31" s="182"/>
      <c r="EI31" s="182"/>
      <c r="EJ31" s="182"/>
      <c r="EK31" s="182"/>
      <c r="EL31" s="182"/>
      <c r="EM31" s="182"/>
      <c r="EN31" s="182"/>
      <c r="EO31" s="183"/>
      <c r="EP31" s="181"/>
      <c r="EQ31" s="182"/>
      <c r="ER31" s="182"/>
      <c r="ES31" s="182"/>
      <c r="ET31" s="182"/>
      <c r="EU31" s="182"/>
      <c r="EV31" s="182"/>
      <c r="EW31" s="182"/>
      <c r="EX31" s="182"/>
      <c r="EY31" s="182"/>
      <c r="EZ31" s="182"/>
      <c r="FA31" s="182"/>
      <c r="FB31" s="183"/>
      <c r="FC31" s="187"/>
      <c r="FD31" s="188"/>
      <c r="FE31" s="188"/>
      <c r="FF31" s="188"/>
      <c r="FG31" s="188"/>
      <c r="FH31" s="188"/>
      <c r="FI31" s="188"/>
      <c r="FJ31" s="188"/>
      <c r="FK31" s="188"/>
      <c r="FL31" s="188"/>
      <c r="FM31" s="188"/>
      <c r="FN31" s="188"/>
      <c r="FO31" s="189"/>
    </row>
    <row r="32" spans="1:171" ht="12" thickBot="1" x14ac:dyDescent="0.25">
      <c r="A32" s="274"/>
      <c r="B32" s="274"/>
      <c r="C32" s="274"/>
      <c r="D32" s="274"/>
      <c r="E32" s="274"/>
      <c r="F32" s="274"/>
      <c r="G32" s="274"/>
      <c r="H32" s="275"/>
      <c r="I32" s="322">
        <v>2022</v>
      </c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1"/>
      <c r="AY32" s="241"/>
      <c r="AZ32" s="241"/>
      <c r="BA32" s="241"/>
      <c r="BB32" s="241"/>
      <c r="BC32" s="241"/>
      <c r="BD32" s="241"/>
      <c r="BE32" s="241"/>
      <c r="BF32" s="241"/>
      <c r="BG32" s="241"/>
      <c r="BH32" s="241"/>
      <c r="BI32" s="241"/>
      <c r="BJ32" s="241"/>
      <c r="BK32" s="241"/>
      <c r="BL32" s="241"/>
      <c r="BM32" s="241"/>
      <c r="BN32" s="241"/>
      <c r="BO32" s="241"/>
      <c r="BP32" s="241"/>
      <c r="BQ32" s="241"/>
      <c r="BR32" s="241"/>
      <c r="BS32" s="241"/>
      <c r="BT32" s="241"/>
      <c r="BU32" s="241"/>
      <c r="BV32" s="241"/>
      <c r="BW32" s="241"/>
      <c r="BX32" s="241"/>
      <c r="BY32" s="241"/>
      <c r="BZ32" s="241"/>
      <c r="CA32" s="241"/>
      <c r="CB32" s="241"/>
      <c r="CC32" s="241"/>
      <c r="CD32" s="241"/>
      <c r="CE32" s="241"/>
      <c r="CF32" s="241"/>
      <c r="CG32" s="241"/>
      <c r="CH32" s="241"/>
      <c r="CI32" s="241"/>
      <c r="CJ32" s="241"/>
      <c r="CK32" s="241"/>
      <c r="CL32" s="241"/>
      <c r="CM32" s="323"/>
      <c r="CN32" s="320"/>
      <c r="CO32" s="320"/>
      <c r="CP32" s="320"/>
      <c r="CQ32" s="320"/>
      <c r="CR32" s="320"/>
      <c r="CS32" s="320"/>
      <c r="CT32" s="320"/>
      <c r="CU32" s="321"/>
      <c r="CV32" s="319"/>
      <c r="CW32" s="320"/>
      <c r="CX32" s="320"/>
      <c r="CY32" s="320"/>
      <c r="CZ32" s="320"/>
      <c r="DA32" s="320"/>
      <c r="DB32" s="320"/>
      <c r="DC32" s="320"/>
      <c r="DD32" s="320"/>
      <c r="DE32" s="321"/>
      <c r="DF32" s="79"/>
      <c r="DG32" s="77"/>
      <c r="DH32" s="77"/>
      <c r="DI32" s="77"/>
      <c r="DJ32" s="77"/>
      <c r="DK32" s="77"/>
      <c r="DL32" s="77"/>
      <c r="DM32" s="77"/>
      <c r="DN32" s="77"/>
      <c r="DO32" s="78"/>
      <c r="DP32" s="184"/>
      <c r="DQ32" s="185"/>
      <c r="DR32" s="185"/>
      <c r="DS32" s="185"/>
      <c r="DT32" s="185"/>
      <c r="DU32" s="185"/>
      <c r="DV32" s="185"/>
      <c r="DW32" s="185"/>
      <c r="DX32" s="185"/>
      <c r="DY32" s="185"/>
      <c r="DZ32" s="185"/>
      <c r="EA32" s="185"/>
      <c r="EB32" s="186"/>
      <c r="EC32" s="184"/>
      <c r="ED32" s="185"/>
      <c r="EE32" s="185"/>
      <c r="EF32" s="185"/>
      <c r="EG32" s="185"/>
      <c r="EH32" s="185"/>
      <c r="EI32" s="185"/>
      <c r="EJ32" s="185"/>
      <c r="EK32" s="185"/>
      <c r="EL32" s="185"/>
      <c r="EM32" s="185"/>
      <c r="EN32" s="185"/>
      <c r="EO32" s="186"/>
      <c r="EP32" s="184"/>
      <c r="EQ32" s="185"/>
      <c r="ER32" s="185"/>
      <c r="ES32" s="185"/>
      <c r="ET32" s="185"/>
      <c r="EU32" s="185"/>
      <c r="EV32" s="185"/>
      <c r="EW32" s="185"/>
      <c r="EX32" s="185"/>
      <c r="EY32" s="185"/>
      <c r="EZ32" s="185"/>
      <c r="FA32" s="185"/>
      <c r="FB32" s="186"/>
      <c r="FC32" s="190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2"/>
    </row>
    <row r="33" spans="1:171" x14ac:dyDescent="0.2">
      <c r="A33" s="274"/>
      <c r="B33" s="274"/>
      <c r="C33" s="274"/>
      <c r="D33" s="274"/>
      <c r="E33" s="274"/>
      <c r="F33" s="274"/>
      <c r="G33" s="274"/>
      <c r="H33" s="275"/>
      <c r="I33" s="324">
        <v>2023</v>
      </c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5"/>
      <c r="AB33" s="325"/>
      <c r="AC33" s="325"/>
      <c r="AD33" s="325"/>
      <c r="AE33" s="325"/>
      <c r="AF33" s="325"/>
      <c r="AG33" s="325"/>
      <c r="AH33" s="325"/>
      <c r="AI33" s="325"/>
      <c r="AJ33" s="325"/>
      <c r="AK33" s="325"/>
      <c r="AL33" s="325"/>
      <c r="AM33" s="325"/>
      <c r="AN33" s="325"/>
      <c r="AO33" s="325"/>
      <c r="AP33" s="325"/>
      <c r="AQ33" s="325"/>
      <c r="AR33" s="325"/>
      <c r="AS33" s="325"/>
      <c r="AT33" s="325"/>
      <c r="AU33" s="325"/>
      <c r="AV33" s="325"/>
      <c r="AW33" s="325"/>
      <c r="AX33" s="325"/>
      <c r="AY33" s="325"/>
      <c r="AZ33" s="325"/>
      <c r="BA33" s="325"/>
      <c r="BB33" s="325"/>
      <c r="BC33" s="325"/>
      <c r="BD33" s="325"/>
      <c r="BE33" s="325"/>
      <c r="BF33" s="325"/>
      <c r="BG33" s="325"/>
      <c r="BH33" s="325"/>
      <c r="BI33" s="325"/>
      <c r="BJ33" s="325"/>
      <c r="BK33" s="325"/>
      <c r="BL33" s="325"/>
      <c r="BM33" s="325"/>
      <c r="BN33" s="325"/>
      <c r="BO33" s="325"/>
      <c r="BP33" s="325"/>
      <c r="BQ33" s="325"/>
      <c r="BR33" s="325"/>
      <c r="BS33" s="325"/>
      <c r="BT33" s="325"/>
      <c r="BU33" s="325"/>
      <c r="BV33" s="325"/>
      <c r="BW33" s="325"/>
      <c r="BX33" s="325"/>
      <c r="BY33" s="325"/>
      <c r="BZ33" s="325"/>
      <c r="CA33" s="325"/>
      <c r="CB33" s="325"/>
      <c r="CC33" s="325"/>
      <c r="CD33" s="325"/>
      <c r="CE33" s="325"/>
      <c r="CF33" s="325"/>
      <c r="CG33" s="325"/>
      <c r="CH33" s="325"/>
      <c r="CI33" s="325"/>
      <c r="CJ33" s="325"/>
      <c r="CK33" s="325"/>
      <c r="CL33" s="325"/>
      <c r="CM33" s="326"/>
      <c r="CN33" s="320"/>
      <c r="CO33" s="320"/>
      <c r="CP33" s="320"/>
      <c r="CQ33" s="320"/>
      <c r="CR33" s="320"/>
      <c r="CS33" s="320"/>
      <c r="CT33" s="320"/>
      <c r="CU33" s="321"/>
      <c r="CV33" s="319"/>
      <c r="CW33" s="320"/>
      <c r="CX33" s="320"/>
      <c r="CY33" s="320"/>
      <c r="CZ33" s="320"/>
      <c r="DA33" s="320"/>
      <c r="DB33" s="320"/>
      <c r="DC33" s="320"/>
      <c r="DD33" s="320"/>
      <c r="DE33" s="321"/>
      <c r="DF33" s="122"/>
      <c r="DG33" s="113"/>
      <c r="DH33" s="113"/>
      <c r="DI33" s="113"/>
      <c r="DJ33" s="113"/>
      <c r="DK33" s="113"/>
      <c r="DL33" s="113"/>
      <c r="DM33" s="113"/>
      <c r="DN33" s="113"/>
      <c r="DO33" s="114"/>
      <c r="DP33" s="68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70"/>
      <c r="EC33" s="68">
        <f>EC7</f>
        <v>3577920</v>
      </c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70"/>
      <c r="EP33" s="68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70"/>
      <c r="FC33" s="71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3"/>
    </row>
    <row r="34" spans="1:171" x14ac:dyDescent="0.2">
      <c r="A34" s="299"/>
      <c r="B34" s="299"/>
      <c r="C34" s="299"/>
      <c r="D34" s="299"/>
      <c r="E34" s="299"/>
      <c r="F34" s="299"/>
      <c r="G34" s="299"/>
      <c r="H34" s="300"/>
      <c r="I34" s="322">
        <v>2024</v>
      </c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1"/>
      <c r="BC34" s="241"/>
      <c r="BD34" s="241"/>
      <c r="BE34" s="241"/>
      <c r="BF34" s="241"/>
      <c r="BG34" s="241"/>
      <c r="BH34" s="241"/>
      <c r="BI34" s="241"/>
      <c r="BJ34" s="241"/>
      <c r="BK34" s="241"/>
      <c r="BL34" s="241"/>
      <c r="BM34" s="241"/>
      <c r="BN34" s="241"/>
      <c r="BO34" s="241"/>
      <c r="BP34" s="241"/>
      <c r="BQ34" s="241"/>
      <c r="BR34" s="241"/>
      <c r="BS34" s="241"/>
      <c r="BT34" s="241"/>
      <c r="BU34" s="241"/>
      <c r="BV34" s="241"/>
      <c r="BW34" s="241"/>
      <c r="BX34" s="241"/>
      <c r="BY34" s="241"/>
      <c r="BZ34" s="241"/>
      <c r="CA34" s="241"/>
      <c r="CB34" s="241"/>
      <c r="CC34" s="241"/>
      <c r="CD34" s="241"/>
      <c r="CE34" s="241"/>
      <c r="CF34" s="241"/>
      <c r="CG34" s="241"/>
      <c r="CH34" s="241"/>
      <c r="CI34" s="241"/>
      <c r="CJ34" s="241"/>
      <c r="CK34" s="241"/>
      <c r="CL34" s="241"/>
      <c r="CM34" s="323"/>
      <c r="CN34" s="66"/>
      <c r="CO34" s="66"/>
      <c r="CP34" s="66"/>
      <c r="CQ34" s="66"/>
      <c r="CR34" s="66"/>
      <c r="CS34" s="66"/>
      <c r="CT34" s="66"/>
      <c r="CU34" s="67"/>
      <c r="CV34" s="179"/>
      <c r="CW34" s="66"/>
      <c r="CX34" s="66"/>
      <c r="CY34" s="66"/>
      <c r="CZ34" s="66"/>
      <c r="DA34" s="66"/>
      <c r="DB34" s="66"/>
      <c r="DC34" s="66"/>
      <c r="DD34" s="66"/>
      <c r="DE34" s="67"/>
      <c r="DF34" s="86"/>
      <c r="DG34" s="84"/>
      <c r="DH34" s="84"/>
      <c r="DI34" s="84"/>
      <c r="DJ34" s="84"/>
      <c r="DK34" s="84"/>
      <c r="DL34" s="84"/>
      <c r="DM34" s="84"/>
      <c r="DN34" s="84"/>
      <c r="DO34" s="85"/>
      <c r="DP34" s="68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70"/>
      <c r="EC34" s="68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70"/>
      <c r="EP34" s="68">
        <f>EP7</f>
        <v>3936420</v>
      </c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70"/>
      <c r="FC34" s="71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3"/>
    </row>
    <row r="35" spans="1:171" ht="24" customHeight="1" x14ac:dyDescent="0.2">
      <c r="A35" s="84" t="s">
        <v>13</v>
      </c>
      <c r="B35" s="84"/>
      <c r="C35" s="84"/>
      <c r="D35" s="84"/>
      <c r="E35" s="84"/>
      <c r="F35" s="84"/>
      <c r="G35" s="84"/>
      <c r="H35" s="85"/>
      <c r="I35" s="333" t="s">
        <v>191</v>
      </c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334"/>
      <c r="AJ35" s="334"/>
      <c r="AK35" s="334"/>
      <c r="AL35" s="334"/>
      <c r="AM35" s="334"/>
      <c r="AN35" s="334"/>
      <c r="AO35" s="334"/>
      <c r="AP35" s="334"/>
      <c r="AQ35" s="334"/>
      <c r="AR35" s="334"/>
      <c r="AS35" s="334"/>
      <c r="AT35" s="334"/>
      <c r="AU35" s="334"/>
      <c r="AV35" s="334"/>
      <c r="AW35" s="334"/>
      <c r="AX35" s="334"/>
      <c r="AY35" s="334"/>
      <c r="AZ35" s="334"/>
      <c r="BA35" s="334"/>
      <c r="BB35" s="334"/>
      <c r="BC35" s="334"/>
      <c r="BD35" s="334"/>
      <c r="BE35" s="334"/>
      <c r="BF35" s="334"/>
      <c r="BG35" s="334"/>
      <c r="BH35" s="334"/>
      <c r="BI35" s="334"/>
      <c r="BJ35" s="334"/>
      <c r="BK35" s="334"/>
      <c r="BL35" s="334"/>
      <c r="BM35" s="334"/>
      <c r="BN35" s="334"/>
      <c r="BO35" s="334"/>
      <c r="BP35" s="334"/>
      <c r="BQ35" s="334"/>
      <c r="BR35" s="334"/>
      <c r="BS35" s="334"/>
      <c r="BT35" s="334"/>
      <c r="BU35" s="334"/>
      <c r="BV35" s="334"/>
      <c r="BW35" s="334"/>
      <c r="BX35" s="334"/>
      <c r="BY35" s="334"/>
      <c r="BZ35" s="334"/>
      <c r="CA35" s="334"/>
      <c r="CB35" s="334"/>
      <c r="CC35" s="334"/>
      <c r="CD35" s="334"/>
      <c r="CE35" s="334"/>
      <c r="CF35" s="334"/>
      <c r="CG35" s="334"/>
      <c r="CH35" s="334"/>
      <c r="CI35" s="334"/>
      <c r="CJ35" s="334"/>
      <c r="CK35" s="334"/>
      <c r="CL35" s="334"/>
      <c r="CM35" s="334"/>
      <c r="CN35" s="83" t="s">
        <v>192</v>
      </c>
      <c r="CO35" s="84"/>
      <c r="CP35" s="84"/>
      <c r="CQ35" s="84"/>
      <c r="CR35" s="84"/>
      <c r="CS35" s="84"/>
      <c r="CT35" s="84"/>
      <c r="CU35" s="85"/>
      <c r="CV35" s="86" t="s">
        <v>47</v>
      </c>
      <c r="CW35" s="84"/>
      <c r="CX35" s="84"/>
      <c r="CY35" s="84"/>
      <c r="CZ35" s="84"/>
      <c r="DA35" s="84"/>
      <c r="DB35" s="84"/>
      <c r="DC35" s="84"/>
      <c r="DD35" s="84"/>
      <c r="DE35" s="85"/>
      <c r="DF35" s="86"/>
      <c r="DG35" s="84"/>
      <c r="DH35" s="84"/>
      <c r="DI35" s="84"/>
      <c r="DJ35" s="84"/>
      <c r="DK35" s="84"/>
      <c r="DL35" s="84"/>
      <c r="DM35" s="84"/>
      <c r="DN35" s="84"/>
      <c r="DO35" s="85"/>
      <c r="DP35" s="68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70"/>
      <c r="EC35" s="68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70"/>
      <c r="EP35" s="68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70"/>
      <c r="FC35" s="71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3"/>
    </row>
    <row r="36" spans="1:171" x14ac:dyDescent="0.2">
      <c r="A36" s="195"/>
      <c r="B36" s="195"/>
      <c r="C36" s="195"/>
      <c r="D36" s="195"/>
      <c r="E36" s="195"/>
      <c r="F36" s="195"/>
      <c r="G36" s="195"/>
      <c r="H36" s="196"/>
      <c r="I36" s="331" t="s">
        <v>189</v>
      </c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  <c r="BB36" s="244"/>
      <c r="BC36" s="244"/>
      <c r="BD36" s="244"/>
      <c r="BE36" s="244"/>
      <c r="BF36" s="244"/>
      <c r="BG36" s="244"/>
      <c r="BH36" s="244"/>
      <c r="BI36" s="244"/>
      <c r="BJ36" s="244"/>
      <c r="BK36" s="244"/>
      <c r="BL36" s="244"/>
      <c r="BM36" s="244"/>
      <c r="BN36" s="244"/>
      <c r="BO36" s="244"/>
      <c r="BP36" s="244"/>
      <c r="BQ36" s="244"/>
      <c r="BR36" s="244"/>
      <c r="BS36" s="244"/>
      <c r="BT36" s="244"/>
      <c r="BU36" s="244"/>
      <c r="BV36" s="244"/>
      <c r="BW36" s="244"/>
      <c r="BX36" s="244"/>
      <c r="BY36" s="244"/>
      <c r="BZ36" s="244"/>
      <c r="CA36" s="244"/>
      <c r="CB36" s="244"/>
      <c r="CC36" s="244"/>
      <c r="CD36" s="244"/>
      <c r="CE36" s="244"/>
      <c r="CF36" s="244"/>
      <c r="CG36" s="244"/>
      <c r="CH36" s="244"/>
      <c r="CI36" s="244"/>
      <c r="CJ36" s="244"/>
      <c r="CK36" s="244"/>
      <c r="CL36" s="244"/>
      <c r="CM36" s="332"/>
      <c r="CN36" s="194" t="s">
        <v>193</v>
      </c>
      <c r="CO36" s="195"/>
      <c r="CP36" s="195"/>
      <c r="CQ36" s="195"/>
      <c r="CR36" s="195"/>
      <c r="CS36" s="195"/>
      <c r="CT36" s="195"/>
      <c r="CU36" s="196"/>
      <c r="CV36" s="270"/>
      <c r="CW36" s="271"/>
      <c r="CX36" s="271"/>
      <c r="CY36" s="271"/>
      <c r="CZ36" s="271"/>
      <c r="DA36" s="271"/>
      <c r="DB36" s="271"/>
      <c r="DC36" s="271"/>
      <c r="DD36" s="271"/>
      <c r="DE36" s="272"/>
      <c r="DF36" s="197"/>
      <c r="DG36" s="195"/>
      <c r="DH36" s="195"/>
      <c r="DI36" s="195"/>
      <c r="DJ36" s="195"/>
      <c r="DK36" s="195"/>
      <c r="DL36" s="195"/>
      <c r="DM36" s="195"/>
      <c r="DN36" s="195"/>
      <c r="DO36" s="196"/>
      <c r="DP36" s="181"/>
      <c r="DQ36" s="182"/>
      <c r="DR36" s="182"/>
      <c r="DS36" s="182"/>
      <c r="DT36" s="182"/>
      <c r="DU36" s="182"/>
      <c r="DV36" s="182"/>
      <c r="DW36" s="182"/>
      <c r="DX36" s="182"/>
      <c r="DY36" s="182"/>
      <c r="DZ36" s="182"/>
      <c r="EA36" s="182"/>
      <c r="EB36" s="183"/>
      <c r="EC36" s="181"/>
      <c r="ED36" s="182"/>
      <c r="EE36" s="182"/>
      <c r="EF36" s="182"/>
      <c r="EG36" s="182"/>
      <c r="EH36" s="182"/>
      <c r="EI36" s="182"/>
      <c r="EJ36" s="182"/>
      <c r="EK36" s="182"/>
      <c r="EL36" s="182"/>
      <c r="EM36" s="182"/>
      <c r="EN36" s="182"/>
      <c r="EO36" s="183"/>
      <c r="EP36" s="181"/>
      <c r="EQ36" s="182"/>
      <c r="ER36" s="182"/>
      <c r="ES36" s="182"/>
      <c r="ET36" s="182"/>
      <c r="EU36" s="182"/>
      <c r="EV36" s="182"/>
      <c r="EW36" s="182"/>
      <c r="EX36" s="182"/>
      <c r="EY36" s="182"/>
      <c r="EZ36" s="182"/>
      <c r="FA36" s="182"/>
      <c r="FB36" s="183"/>
      <c r="FC36" s="307"/>
      <c r="FD36" s="308"/>
      <c r="FE36" s="308"/>
      <c r="FF36" s="308"/>
      <c r="FG36" s="308"/>
      <c r="FH36" s="308"/>
      <c r="FI36" s="308"/>
      <c r="FJ36" s="308"/>
      <c r="FK36" s="308"/>
      <c r="FL36" s="308"/>
      <c r="FM36" s="308"/>
      <c r="FN36" s="308"/>
      <c r="FO36" s="309"/>
    </row>
    <row r="37" spans="1:171" x14ac:dyDescent="0.2">
      <c r="A37" s="320"/>
      <c r="B37" s="320"/>
      <c r="C37" s="320"/>
      <c r="D37" s="320"/>
      <c r="E37" s="320"/>
      <c r="F37" s="320"/>
      <c r="G37" s="320"/>
      <c r="H37" s="320"/>
      <c r="I37" s="322">
        <v>2022</v>
      </c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241"/>
      <c r="BI37" s="241"/>
      <c r="BJ37" s="241"/>
      <c r="BK37" s="241"/>
      <c r="BL37" s="241"/>
      <c r="BM37" s="241"/>
      <c r="BN37" s="241"/>
      <c r="BO37" s="241"/>
      <c r="BP37" s="241"/>
      <c r="BQ37" s="241"/>
      <c r="BR37" s="241"/>
      <c r="BS37" s="241"/>
      <c r="BT37" s="241"/>
      <c r="BU37" s="241"/>
      <c r="BV37" s="241"/>
      <c r="BW37" s="241"/>
      <c r="BX37" s="241"/>
      <c r="BY37" s="241"/>
      <c r="BZ37" s="241"/>
      <c r="CA37" s="241"/>
      <c r="CB37" s="241"/>
      <c r="CC37" s="241"/>
      <c r="CD37" s="241"/>
      <c r="CE37" s="241"/>
      <c r="CF37" s="241"/>
      <c r="CG37" s="241"/>
      <c r="CH37" s="241"/>
      <c r="CI37" s="241"/>
      <c r="CJ37" s="241"/>
      <c r="CK37" s="241"/>
      <c r="CL37" s="241"/>
      <c r="CM37" s="323"/>
      <c r="CN37" s="320"/>
      <c r="CO37" s="320"/>
      <c r="CP37" s="320"/>
      <c r="CQ37" s="320"/>
      <c r="CR37" s="320"/>
      <c r="CS37" s="320"/>
      <c r="CT37" s="320"/>
      <c r="CU37" s="321"/>
      <c r="CV37" s="273"/>
      <c r="CW37" s="274"/>
      <c r="CX37" s="274"/>
      <c r="CY37" s="274"/>
      <c r="CZ37" s="274"/>
      <c r="DA37" s="274"/>
      <c r="DB37" s="274"/>
      <c r="DC37" s="274"/>
      <c r="DD37" s="274"/>
      <c r="DE37" s="275"/>
      <c r="DF37" s="319"/>
      <c r="DG37" s="320"/>
      <c r="DH37" s="320"/>
      <c r="DI37" s="320"/>
      <c r="DJ37" s="320"/>
      <c r="DK37" s="320"/>
      <c r="DL37" s="320"/>
      <c r="DM37" s="320"/>
      <c r="DN37" s="320"/>
      <c r="DO37" s="321"/>
      <c r="DP37" s="184"/>
      <c r="DQ37" s="185"/>
      <c r="DR37" s="185"/>
      <c r="DS37" s="185"/>
      <c r="DT37" s="185"/>
      <c r="DU37" s="185"/>
      <c r="DV37" s="185"/>
      <c r="DW37" s="185"/>
      <c r="DX37" s="185"/>
      <c r="DY37" s="185"/>
      <c r="DZ37" s="185"/>
      <c r="EA37" s="185"/>
      <c r="EB37" s="186"/>
      <c r="EC37" s="184"/>
      <c r="ED37" s="185"/>
      <c r="EE37" s="185"/>
      <c r="EF37" s="185"/>
      <c r="EG37" s="185"/>
      <c r="EH37" s="185"/>
      <c r="EI37" s="185"/>
      <c r="EJ37" s="185"/>
      <c r="EK37" s="185"/>
      <c r="EL37" s="185"/>
      <c r="EM37" s="185"/>
      <c r="EN37" s="185"/>
      <c r="EO37" s="186"/>
      <c r="EP37" s="184"/>
      <c r="EQ37" s="185"/>
      <c r="ER37" s="185"/>
      <c r="ES37" s="185"/>
      <c r="ET37" s="185"/>
      <c r="EU37" s="185"/>
      <c r="EV37" s="185"/>
      <c r="EW37" s="185"/>
      <c r="EX37" s="185"/>
      <c r="EY37" s="185"/>
      <c r="EZ37" s="185"/>
      <c r="FA37" s="185"/>
      <c r="FB37" s="186"/>
      <c r="FC37" s="310"/>
      <c r="FD37" s="311"/>
      <c r="FE37" s="311"/>
      <c r="FF37" s="311"/>
      <c r="FG37" s="311"/>
      <c r="FH37" s="311"/>
      <c r="FI37" s="311"/>
      <c r="FJ37" s="311"/>
      <c r="FK37" s="311"/>
      <c r="FL37" s="311"/>
      <c r="FM37" s="311"/>
      <c r="FN37" s="311"/>
      <c r="FO37" s="312"/>
    </row>
    <row r="38" spans="1:171" ht="12.75" customHeight="1" x14ac:dyDescent="0.2">
      <c r="A38" s="320"/>
      <c r="B38" s="320"/>
      <c r="C38" s="320"/>
      <c r="D38" s="320"/>
      <c r="E38" s="320"/>
      <c r="F38" s="320"/>
      <c r="G38" s="320"/>
      <c r="H38" s="320"/>
      <c r="I38" s="324">
        <v>2023</v>
      </c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5"/>
      <c r="AS38" s="325"/>
      <c r="AT38" s="325"/>
      <c r="AU38" s="325"/>
      <c r="AV38" s="325"/>
      <c r="AW38" s="325"/>
      <c r="AX38" s="325"/>
      <c r="AY38" s="325"/>
      <c r="AZ38" s="325"/>
      <c r="BA38" s="325"/>
      <c r="BB38" s="325"/>
      <c r="BC38" s="325"/>
      <c r="BD38" s="325"/>
      <c r="BE38" s="325"/>
      <c r="BF38" s="325"/>
      <c r="BG38" s="325"/>
      <c r="BH38" s="325"/>
      <c r="BI38" s="325"/>
      <c r="BJ38" s="325"/>
      <c r="BK38" s="325"/>
      <c r="BL38" s="325"/>
      <c r="BM38" s="325"/>
      <c r="BN38" s="325"/>
      <c r="BO38" s="325"/>
      <c r="BP38" s="325"/>
      <c r="BQ38" s="325"/>
      <c r="BR38" s="325"/>
      <c r="BS38" s="325"/>
      <c r="BT38" s="325"/>
      <c r="BU38" s="325"/>
      <c r="BV38" s="325"/>
      <c r="BW38" s="325"/>
      <c r="BX38" s="325"/>
      <c r="BY38" s="325"/>
      <c r="BZ38" s="325"/>
      <c r="CA38" s="325"/>
      <c r="CB38" s="325"/>
      <c r="CC38" s="325"/>
      <c r="CD38" s="325"/>
      <c r="CE38" s="325"/>
      <c r="CF38" s="325"/>
      <c r="CG38" s="325"/>
      <c r="CH38" s="325"/>
      <c r="CI38" s="325"/>
      <c r="CJ38" s="325"/>
      <c r="CK38" s="325"/>
      <c r="CL38" s="325"/>
      <c r="CM38" s="326"/>
      <c r="CN38" s="320"/>
      <c r="CO38" s="320"/>
      <c r="CP38" s="320"/>
      <c r="CQ38" s="320"/>
      <c r="CR38" s="320"/>
      <c r="CS38" s="320"/>
      <c r="CT38" s="320"/>
      <c r="CU38" s="321"/>
      <c r="CV38" s="273"/>
      <c r="CW38" s="274"/>
      <c r="CX38" s="274"/>
      <c r="CY38" s="274"/>
      <c r="CZ38" s="274"/>
      <c r="DA38" s="274"/>
      <c r="DB38" s="274"/>
      <c r="DC38" s="274"/>
      <c r="DD38" s="274"/>
      <c r="DE38" s="275"/>
      <c r="DF38" s="319"/>
      <c r="DG38" s="320"/>
      <c r="DH38" s="320"/>
      <c r="DI38" s="320"/>
      <c r="DJ38" s="320"/>
      <c r="DK38" s="320"/>
      <c r="DL38" s="320"/>
      <c r="DM38" s="320"/>
      <c r="DN38" s="320"/>
      <c r="DO38" s="321"/>
      <c r="DP38" s="68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70"/>
      <c r="EC38" s="68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70"/>
      <c r="EP38" s="68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70"/>
      <c r="FC38" s="304"/>
      <c r="FD38" s="305"/>
      <c r="FE38" s="305"/>
      <c r="FF38" s="305"/>
      <c r="FG38" s="305"/>
      <c r="FH38" s="305"/>
      <c r="FI38" s="305"/>
      <c r="FJ38" s="305"/>
      <c r="FK38" s="305"/>
      <c r="FL38" s="305"/>
      <c r="FM38" s="305"/>
      <c r="FN38" s="305"/>
      <c r="FO38" s="306"/>
    </row>
    <row r="39" spans="1:171" ht="13.5" customHeight="1" thickBot="1" x14ac:dyDescent="0.25">
      <c r="A39" s="330"/>
      <c r="B39" s="330"/>
      <c r="C39" s="330"/>
      <c r="D39" s="330"/>
      <c r="E39" s="330"/>
      <c r="F39" s="330"/>
      <c r="G39" s="330"/>
      <c r="H39" s="330"/>
      <c r="I39" s="335">
        <v>2024</v>
      </c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6"/>
      <c r="AK39" s="336"/>
      <c r="AL39" s="336"/>
      <c r="AM39" s="336"/>
      <c r="AN39" s="336"/>
      <c r="AO39" s="336"/>
      <c r="AP39" s="336"/>
      <c r="AQ39" s="336"/>
      <c r="AR39" s="336"/>
      <c r="AS39" s="336"/>
      <c r="AT39" s="336"/>
      <c r="AU39" s="336"/>
      <c r="AV39" s="336"/>
      <c r="AW39" s="336"/>
      <c r="AX39" s="336"/>
      <c r="AY39" s="336"/>
      <c r="AZ39" s="336"/>
      <c r="BA39" s="336"/>
      <c r="BB39" s="336"/>
      <c r="BC39" s="336"/>
      <c r="BD39" s="336"/>
      <c r="BE39" s="336"/>
      <c r="BF39" s="336"/>
      <c r="BG39" s="336"/>
      <c r="BH39" s="336"/>
      <c r="BI39" s="336"/>
      <c r="BJ39" s="336"/>
      <c r="BK39" s="336"/>
      <c r="BL39" s="336"/>
      <c r="BM39" s="336"/>
      <c r="BN39" s="336"/>
      <c r="BO39" s="336"/>
      <c r="BP39" s="336"/>
      <c r="BQ39" s="336"/>
      <c r="BR39" s="336"/>
      <c r="BS39" s="336"/>
      <c r="BT39" s="336"/>
      <c r="BU39" s="336"/>
      <c r="BV39" s="336"/>
      <c r="BW39" s="336"/>
      <c r="BX39" s="336"/>
      <c r="BY39" s="336"/>
      <c r="BZ39" s="336"/>
      <c r="CA39" s="336"/>
      <c r="CB39" s="336"/>
      <c r="CC39" s="336"/>
      <c r="CD39" s="336"/>
      <c r="CE39" s="336"/>
      <c r="CF39" s="336"/>
      <c r="CG39" s="336"/>
      <c r="CH39" s="336"/>
      <c r="CI39" s="336"/>
      <c r="CJ39" s="336"/>
      <c r="CK39" s="336"/>
      <c r="CL39" s="336"/>
      <c r="CM39" s="337"/>
      <c r="CN39" s="330"/>
      <c r="CO39" s="330"/>
      <c r="CP39" s="330"/>
      <c r="CQ39" s="330"/>
      <c r="CR39" s="330"/>
      <c r="CS39" s="330"/>
      <c r="CT39" s="330"/>
      <c r="CU39" s="338"/>
      <c r="CV39" s="276"/>
      <c r="CW39" s="277"/>
      <c r="CX39" s="277"/>
      <c r="CY39" s="277"/>
      <c r="CZ39" s="277"/>
      <c r="DA39" s="277"/>
      <c r="DB39" s="277"/>
      <c r="DC39" s="277"/>
      <c r="DD39" s="277"/>
      <c r="DE39" s="278"/>
      <c r="DF39" s="179"/>
      <c r="DG39" s="66"/>
      <c r="DH39" s="66"/>
      <c r="DI39" s="66"/>
      <c r="DJ39" s="66"/>
      <c r="DK39" s="66"/>
      <c r="DL39" s="66"/>
      <c r="DM39" s="66"/>
      <c r="DN39" s="66"/>
      <c r="DO39" s="67"/>
      <c r="DP39" s="181"/>
      <c r="DQ39" s="182"/>
      <c r="DR39" s="182"/>
      <c r="DS39" s="182"/>
      <c r="DT39" s="182"/>
      <c r="DU39" s="182"/>
      <c r="DV39" s="182"/>
      <c r="DW39" s="182"/>
      <c r="DX39" s="182"/>
      <c r="DY39" s="182"/>
      <c r="DZ39" s="182"/>
      <c r="EA39" s="182"/>
      <c r="EB39" s="183"/>
      <c r="EC39" s="181"/>
      <c r="ED39" s="182"/>
      <c r="EE39" s="182"/>
      <c r="EF39" s="182"/>
      <c r="EG39" s="182"/>
      <c r="EH39" s="182"/>
      <c r="EI39" s="182"/>
      <c r="EJ39" s="182"/>
      <c r="EK39" s="182"/>
      <c r="EL39" s="182"/>
      <c r="EM39" s="182"/>
      <c r="EN39" s="182"/>
      <c r="EO39" s="183"/>
      <c r="EP39" s="181"/>
      <c r="EQ39" s="182"/>
      <c r="ER39" s="182"/>
      <c r="ES39" s="182"/>
      <c r="ET39" s="182"/>
      <c r="EU39" s="182"/>
      <c r="EV39" s="182"/>
      <c r="EW39" s="182"/>
      <c r="EX39" s="182"/>
      <c r="EY39" s="182"/>
      <c r="EZ39" s="182"/>
      <c r="FA39" s="182"/>
      <c r="FB39" s="183"/>
      <c r="FC39" s="301"/>
      <c r="FD39" s="302"/>
      <c r="FE39" s="302"/>
      <c r="FF39" s="302"/>
      <c r="FG39" s="302"/>
      <c r="FH39" s="302"/>
      <c r="FI39" s="302"/>
      <c r="FJ39" s="302"/>
      <c r="FK39" s="302"/>
      <c r="FL39" s="302"/>
      <c r="FM39" s="302"/>
      <c r="FN39" s="302"/>
      <c r="FO39" s="303"/>
    </row>
    <row r="40" spans="1:171" x14ac:dyDescent="0.2">
      <c r="DF40" s="86"/>
      <c r="DG40" s="84"/>
      <c r="DH40" s="84"/>
      <c r="DI40" s="84"/>
      <c r="DJ40" s="84"/>
      <c r="DK40" s="84"/>
      <c r="DL40" s="84"/>
      <c r="DM40" s="84"/>
      <c r="DN40" s="84"/>
      <c r="DO40" s="85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</row>
    <row r="41" spans="1:171" ht="12" thickBot="1" x14ac:dyDescent="0.25">
      <c r="I41" s="1" t="s">
        <v>194</v>
      </c>
      <c r="DF41" s="270"/>
      <c r="DG41" s="271"/>
      <c r="DH41" s="271"/>
      <c r="DI41" s="271"/>
      <c r="DJ41" s="271"/>
      <c r="DK41" s="271"/>
      <c r="DL41" s="271"/>
      <c r="DM41" s="271"/>
      <c r="DN41" s="271"/>
      <c r="DO41" s="272"/>
      <c r="EE41" s="13"/>
    </row>
    <row r="42" spans="1:171" x14ac:dyDescent="0.2">
      <c r="I42" s="1" t="s">
        <v>195</v>
      </c>
      <c r="AQ42" s="298" t="s">
        <v>222</v>
      </c>
      <c r="AR42" s="298"/>
      <c r="AS42" s="298"/>
      <c r="AT42" s="298"/>
      <c r="AU42" s="298"/>
      <c r="AV42" s="298"/>
      <c r="AW42" s="298"/>
      <c r="AX42" s="298"/>
      <c r="AY42" s="298"/>
      <c r="AZ42" s="298"/>
      <c r="BA42" s="298"/>
      <c r="BB42" s="298"/>
      <c r="BC42" s="298"/>
      <c r="BD42" s="298"/>
      <c r="BE42" s="298"/>
      <c r="BF42" s="298"/>
      <c r="BG42" s="298"/>
      <c r="BH42" s="298"/>
      <c r="BI42" s="17"/>
      <c r="BJ42" s="17"/>
      <c r="BK42" s="298"/>
      <c r="BL42" s="298"/>
      <c r="BM42" s="298"/>
      <c r="BN42" s="298"/>
      <c r="BO42" s="298"/>
      <c r="BP42" s="298"/>
      <c r="BQ42" s="298"/>
      <c r="BR42" s="298"/>
      <c r="BS42" s="298"/>
      <c r="BT42" s="298"/>
      <c r="BU42" s="298"/>
      <c r="BV42" s="298"/>
      <c r="BW42" s="17"/>
      <c r="BX42" s="17"/>
      <c r="BY42" s="298" t="s">
        <v>279</v>
      </c>
      <c r="BZ42" s="298"/>
      <c r="CA42" s="298"/>
      <c r="CB42" s="298"/>
      <c r="CC42" s="298"/>
      <c r="CD42" s="298"/>
      <c r="CE42" s="298"/>
      <c r="CF42" s="298"/>
      <c r="CG42" s="298"/>
      <c r="CH42" s="298"/>
      <c r="CI42" s="298"/>
      <c r="CJ42" s="298"/>
      <c r="CK42" s="298"/>
      <c r="CL42" s="298"/>
      <c r="CM42" s="298"/>
      <c r="CN42" s="298"/>
      <c r="CO42" s="298"/>
      <c r="CP42" s="298"/>
      <c r="CQ42" s="298"/>
      <c r="CR42" s="298"/>
      <c r="DF42" s="273"/>
      <c r="DG42" s="274"/>
      <c r="DH42" s="274"/>
      <c r="DI42" s="274"/>
      <c r="DJ42" s="274"/>
      <c r="DK42" s="274"/>
      <c r="DL42" s="274"/>
      <c r="DM42" s="274"/>
      <c r="DN42" s="274"/>
      <c r="DO42" s="275"/>
    </row>
    <row r="43" spans="1:171" s="4" customFormat="1" ht="8.25" customHeight="1" x14ac:dyDescent="0.15">
      <c r="AQ43" s="139" t="s">
        <v>196</v>
      </c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K43" s="139" t="s">
        <v>21</v>
      </c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Y43" s="139" t="s">
        <v>22</v>
      </c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DF43" s="273"/>
      <c r="DG43" s="274"/>
      <c r="DH43" s="274"/>
      <c r="DI43" s="274"/>
      <c r="DJ43" s="274"/>
      <c r="DK43" s="274"/>
      <c r="DL43" s="274"/>
      <c r="DM43" s="274"/>
      <c r="DN43" s="274"/>
      <c r="DO43" s="275"/>
    </row>
    <row r="44" spans="1:171" s="4" customFormat="1" ht="3" customHeight="1" thickBot="1" x14ac:dyDescent="0.2"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DF44" s="276"/>
      <c r="DG44" s="277"/>
      <c r="DH44" s="277"/>
      <c r="DI44" s="277"/>
      <c r="DJ44" s="277"/>
      <c r="DK44" s="277"/>
      <c r="DL44" s="277"/>
      <c r="DM44" s="277"/>
      <c r="DN44" s="277"/>
      <c r="DO44" s="278"/>
    </row>
    <row r="45" spans="1:171" ht="12.75" x14ac:dyDescent="0.2">
      <c r="I45" s="1" t="s">
        <v>197</v>
      </c>
      <c r="AM45" s="298" t="s">
        <v>223</v>
      </c>
      <c r="AN45" s="298"/>
      <c r="AO45" s="298"/>
      <c r="AP45" s="298"/>
      <c r="AQ45" s="298"/>
      <c r="AR45" s="298"/>
      <c r="AS45" s="298"/>
      <c r="AT45" s="298"/>
      <c r="AU45" s="298"/>
      <c r="AV45" s="298"/>
      <c r="AW45" s="298"/>
      <c r="AX45" s="298"/>
      <c r="AY45" s="298"/>
      <c r="AZ45" s="298"/>
      <c r="BA45" s="298"/>
      <c r="BB45" s="298"/>
      <c r="BC45" s="298"/>
      <c r="BD45" s="298"/>
      <c r="BE45" s="18"/>
      <c r="BF45" s="18"/>
      <c r="BG45" s="153" t="s">
        <v>284</v>
      </c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8"/>
      <c r="BZ45" s="18"/>
      <c r="CN45" s="1" t="s">
        <v>302</v>
      </c>
    </row>
    <row r="46" spans="1:171" s="4" customFormat="1" x14ac:dyDescent="0.2">
      <c r="AM46" s="139" t="s">
        <v>196</v>
      </c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G46" s="139" t="s">
        <v>198</v>
      </c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CA46" s="139" t="s">
        <v>199</v>
      </c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  <c r="CP46" s="139"/>
      <c r="CQ46" s="139"/>
      <c r="CR46" s="139"/>
      <c r="DF46" s="1"/>
      <c r="DG46" s="1"/>
      <c r="DH46" s="1"/>
      <c r="DI46" s="1"/>
      <c r="DJ46" s="1"/>
      <c r="DK46" s="1"/>
      <c r="DL46" s="1"/>
      <c r="DM46" s="1"/>
      <c r="DN46" s="1"/>
      <c r="DO46" s="1"/>
    </row>
    <row r="47" spans="1:171" s="4" customFormat="1" ht="3" customHeight="1" x14ac:dyDescent="0.2"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DF47" s="1"/>
      <c r="DG47" s="1"/>
      <c r="DH47" s="1"/>
      <c r="DI47" s="1"/>
      <c r="DJ47" s="1"/>
      <c r="DK47" s="1"/>
      <c r="DL47" s="1"/>
      <c r="DM47" s="1"/>
      <c r="DN47" s="1"/>
      <c r="DO47" s="1"/>
    </row>
    <row r="48" spans="1:171" ht="12.75" x14ac:dyDescent="0.2">
      <c r="I48" s="158" t="s">
        <v>23</v>
      </c>
      <c r="J48" s="158"/>
      <c r="K48" s="153" t="s">
        <v>308</v>
      </c>
      <c r="L48" s="153"/>
      <c r="M48" s="153"/>
      <c r="N48" s="159" t="s">
        <v>23</v>
      </c>
      <c r="O48" s="159"/>
      <c r="P48"/>
      <c r="Q48" s="153" t="s">
        <v>309</v>
      </c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8">
        <v>20</v>
      </c>
      <c r="AG48" s="158"/>
      <c r="AH48" s="158"/>
      <c r="AI48" s="154" t="s">
        <v>201</v>
      </c>
      <c r="AJ48" s="154"/>
      <c r="AK48" s="154"/>
      <c r="AL48" s="1" t="s">
        <v>5</v>
      </c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10:119" x14ac:dyDescent="0.2"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1" spans="110:119" x14ac:dyDescent="0.2"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10:119" x14ac:dyDescent="0.2">
      <c r="DF52" s="4"/>
      <c r="DG52" s="4"/>
      <c r="DH52" s="4"/>
      <c r="DI52" s="4"/>
      <c r="DJ52" s="4"/>
      <c r="DK52" s="4"/>
      <c r="DL52" s="4"/>
      <c r="DM52" s="4"/>
      <c r="DN52" s="4"/>
      <c r="DO52" s="4"/>
    </row>
    <row r="60" spans="110:119" x14ac:dyDescent="0.2">
      <c r="DF60" s="3"/>
      <c r="DG60" s="3"/>
      <c r="DH60" s="3"/>
      <c r="DI60" s="3"/>
      <c r="DJ60" s="3"/>
      <c r="DK60" s="3"/>
      <c r="DL60" s="3"/>
      <c r="DM60" s="3"/>
      <c r="DN60" s="3"/>
      <c r="DO60" s="3"/>
    </row>
    <row r="61" spans="110:119" x14ac:dyDescent="0.2">
      <c r="DF61" s="3"/>
      <c r="DG61" s="3"/>
      <c r="DH61" s="3"/>
      <c r="DI61" s="3"/>
      <c r="DJ61" s="3"/>
      <c r="DK61" s="3"/>
      <c r="DL61" s="3"/>
      <c r="DM61" s="3"/>
      <c r="DN61" s="3"/>
      <c r="DO61" s="3"/>
    </row>
    <row r="62" spans="110:119" x14ac:dyDescent="0.2">
      <c r="DF62" s="3"/>
      <c r="DG62" s="3"/>
      <c r="DH62" s="3"/>
      <c r="DI62" s="3"/>
      <c r="DJ62" s="3"/>
      <c r="DK62" s="3"/>
      <c r="DL62" s="3"/>
      <c r="DM62" s="3"/>
      <c r="DN62" s="3"/>
      <c r="DO62" s="3"/>
    </row>
  </sheetData>
  <mergeCells count="284">
    <mergeCell ref="CV35:DE35"/>
    <mergeCell ref="FC33:FO33"/>
    <mergeCell ref="I48:J48"/>
    <mergeCell ref="I39:CM39"/>
    <mergeCell ref="I37:CM37"/>
    <mergeCell ref="I38:CM38"/>
    <mergeCell ref="FC35:FO35"/>
    <mergeCell ref="AQ43:BH43"/>
    <mergeCell ref="BK43:BV43"/>
    <mergeCell ref="BY43:CR43"/>
    <mergeCell ref="CN36:CU39"/>
    <mergeCell ref="CV36:DE39"/>
    <mergeCell ref="CA46:CR46"/>
    <mergeCell ref="I31:CM31"/>
    <mergeCell ref="DP7:EB7"/>
    <mergeCell ref="EC7:EO7"/>
    <mergeCell ref="EC30:EO30"/>
    <mergeCell ref="DP30:EB30"/>
    <mergeCell ref="EC31:EO32"/>
    <mergeCell ref="EC35:EO35"/>
    <mergeCell ref="DP35:EB35"/>
    <mergeCell ref="DP39:EB39"/>
    <mergeCell ref="DP33:EB33"/>
    <mergeCell ref="DP34:EB34"/>
    <mergeCell ref="DP31:EB32"/>
    <mergeCell ref="EC33:EO33"/>
    <mergeCell ref="EC34:EO34"/>
    <mergeCell ref="CN31:CU34"/>
    <mergeCell ref="DF31:DO31"/>
    <mergeCell ref="DF32:DO32"/>
    <mergeCell ref="DF33:DO33"/>
    <mergeCell ref="DF34:DO34"/>
    <mergeCell ref="DP8:EB8"/>
    <mergeCell ref="EC8:EO8"/>
    <mergeCell ref="AM46:BD46"/>
    <mergeCell ref="BG46:BX46"/>
    <mergeCell ref="EP33:FB33"/>
    <mergeCell ref="EP31:FB32"/>
    <mergeCell ref="CV31:DE34"/>
    <mergeCell ref="I34:CM34"/>
    <mergeCell ref="I32:CM32"/>
    <mergeCell ref="I33:CM33"/>
    <mergeCell ref="FC30:FO30"/>
    <mergeCell ref="I30:CM30"/>
    <mergeCell ref="CN30:CU30"/>
    <mergeCell ref="CV30:DE30"/>
    <mergeCell ref="EP30:FB30"/>
    <mergeCell ref="FC31:FO32"/>
    <mergeCell ref="EP28:FB28"/>
    <mergeCell ref="FC28:FO28"/>
    <mergeCell ref="A28:H28"/>
    <mergeCell ref="I28:CM28"/>
    <mergeCell ref="CN28:CU28"/>
    <mergeCell ref="CV28:DE28"/>
    <mergeCell ref="A29:H29"/>
    <mergeCell ref="I29:CM29"/>
    <mergeCell ref="CN29:CU29"/>
    <mergeCell ref="CV29:DE29"/>
    <mergeCell ref="DP29:EB29"/>
    <mergeCell ref="EC29:EO29"/>
    <mergeCell ref="EP29:FB29"/>
    <mergeCell ref="FC29:FO29"/>
    <mergeCell ref="EP24:FB24"/>
    <mergeCell ref="AQ42:BH42"/>
    <mergeCell ref="EP39:FB39"/>
    <mergeCell ref="FC24:FO24"/>
    <mergeCell ref="A24:H24"/>
    <mergeCell ref="I24:CM24"/>
    <mergeCell ref="CN24:CU24"/>
    <mergeCell ref="CV24:DE24"/>
    <mergeCell ref="BK42:BV42"/>
    <mergeCell ref="BY42:CR42"/>
    <mergeCell ref="A30:H30"/>
    <mergeCell ref="A31:H34"/>
    <mergeCell ref="FC39:FO39"/>
    <mergeCell ref="FC38:FO38"/>
    <mergeCell ref="EP38:FB38"/>
    <mergeCell ref="FC36:FO37"/>
    <mergeCell ref="EP35:FB35"/>
    <mergeCell ref="EP36:FB37"/>
    <mergeCell ref="EP34:FB34"/>
    <mergeCell ref="FC34:FO34"/>
    <mergeCell ref="DP27:EB27"/>
    <mergeCell ref="EC27:EO27"/>
    <mergeCell ref="EP27:FB27"/>
    <mergeCell ref="FC27:FO27"/>
    <mergeCell ref="K48:M48"/>
    <mergeCell ref="N48:O48"/>
    <mergeCell ref="Q48:AE48"/>
    <mergeCell ref="AF48:AH48"/>
    <mergeCell ref="AI48:AK48"/>
    <mergeCell ref="BG45:BX45"/>
    <mergeCell ref="AM45:BD45"/>
    <mergeCell ref="DP23:EB23"/>
    <mergeCell ref="EC23:EO23"/>
    <mergeCell ref="DP24:EB24"/>
    <mergeCell ref="EC24:EO24"/>
    <mergeCell ref="I27:CM27"/>
    <mergeCell ref="CN27:CU27"/>
    <mergeCell ref="CV27:DE27"/>
    <mergeCell ref="DP28:EB28"/>
    <mergeCell ref="EC28:EO28"/>
    <mergeCell ref="EC39:EO39"/>
    <mergeCell ref="I36:CM36"/>
    <mergeCell ref="DP36:EB37"/>
    <mergeCell ref="EC36:EO37"/>
    <mergeCell ref="DP38:EB38"/>
    <mergeCell ref="EC38:EO38"/>
    <mergeCell ref="DF35:DO35"/>
    <mergeCell ref="DF36:DO39"/>
    <mergeCell ref="DP20:EB20"/>
    <mergeCell ref="EC20:EO20"/>
    <mergeCell ref="EP20:FB20"/>
    <mergeCell ref="FC20:FO20"/>
    <mergeCell ref="A20:H20"/>
    <mergeCell ref="I20:CM20"/>
    <mergeCell ref="CN20:CU20"/>
    <mergeCell ref="CV20:DE20"/>
    <mergeCell ref="FC23:FO23"/>
    <mergeCell ref="A23:H23"/>
    <mergeCell ref="I23:CM23"/>
    <mergeCell ref="CN23:CU23"/>
    <mergeCell ref="CV23:DE23"/>
    <mergeCell ref="EP23:FB23"/>
    <mergeCell ref="DP18:EB18"/>
    <mergeCell ref="EC18:EO18"/>
    <mergeCell ref="EP18:FB18"/>
    <mergeCell ref="FC18:FO18"/>
    <mergeCell ref="A18:H18"/>
    <mergeCell ref="I18:CM18"/>
    <mergeCell ref="CN18:CU18"/>
    <mergeCell ref="CV18:DE18"/>
    <mergeCell ref="DP19:EB19"/>
    <mergeCell ref="EC19:EO19"/>
    <mergeCell ref="EP19:FB19"/>
    <mergeCell ref="FC19:FO19"/>
    <mergeCell ref="A19:H19"/>
    <mergeCell ref="I19:CM19"/>
    <mergeCell ref="CN19:CU19"/>
    <mergeCell ref="CV19:DE19"/>
    <mergeCell ref="FC17:FO17"/>
    <mergeCell ref="A17:H17"/>
    <mergeCell ref="I17:CM17"/>
    <mergeCell ref="CN17:CU17"/>
    <mergeCell ref="CV17:DE17"/>
    <mergeCell ref="FC16:FO16"/>
    <mergeCell ref="A16:H16"/>
    <mergeCell ref="I16:CM16"/>
    <mergeCell ref="CN16:CU16"/>
    <mergeCell ref="CV16:DE16"/>
    <mergeCell ref="DP17:EB17"/>
    <mergeCell ref="EC17:EO17"/>
    <mergeCell ref="EP17:FB17"/>
    <mergeCell ref="DP16:EB16"/>
    <mergeCell ref="EC16:EO16"/>
    <mergeCell ref="EP16:FB16"/>
    <mergeCell ref="FC15:FO15"/>
    <mergeCell ref="A15:H15"/>
    <mergeCell ref="I15:CM15"/>
    <mergeCell ref="CN15:CU15"/>
    <mergeCell ref="CV15:DE15"/>
    <mergeCell ref="FC10:FO10"/>
    <mergeCell ref="A10:H10"/>
    <mergeCell ref="I10:CM10"/>
    <mergeCell ref="CN10:CU10"/>
    <mergeCell ref="CV10:DE10"/>
    <mergeCell ref="EP15:FB15"/>
    <mergeCell ref="DP10:EB10"/>
    <mergeCell ref="EC10:EO10"/>
    <mergeCell ref="EP10:FB10"/>
    <mergeCell ref="DP15:EB15"/>
    <mergeCell ref="EC15:EO15"/>
    <mergeCell ref="FC9:FO9"/>
    <mergeCell ref="A9:H9"/>
    <mergeCell ref="I9:CM9"/>
    <mergeCell ref="CN9:CU9"/>
    <mergeCell ref="CV9:DE9"/>
    <mergeCell ref="FC8:FO8"/>
    <mergeCell ref="A8:H8"/>
    <mergeCell ref="I8:CM8"/>
    <mergeCell ref="CN8:CU8"/>
    <mergeCell ref="CV8:DE8"/>
    <mergeCell ref="EP8:FB8"/>
    <mergeCell ref="DP9:EB9"/>
    <mergeCell ref="EC9:EO9"/>
    <mergeCell ref="EP9:FB9"/>
    <mergeCell ref="A3:H5"/>
    <mergeCell ref="A6:H6"/>
    <mergeCell ref="B1:FN1"/>
    <mergeCell ref="A7:H7"/>
    <mergeCell ref="I7:CM7"/>
    <mergeCell ref="CN7:CU7"/>
    <mergeCell ref="CV7:DE7"/>
    <mergeCell ref="I6:CM6"/>
    <mergeCell ref="CN6:CU6"/>
    <mergeCell ref="CV6:DE6"/>
    <mergeCell ref="EP7:FB7"/>
    <mergeCell ref="EI4:EK4"/>
    <mergeCell ref="EV4:EX4"/>
    <mergeCell ref="FC7:FO7"/>
    <mergeCell ref="DP6:EB6"/>
    <mergeCell ref="EC6:EO6"/>
    <mergeCell ref="EP6:FB6"/>
    <mergeCell ref="FC6:FO6"/>
    <mergeCell ref="DP5:EB5"/>
    <mergeCell ref="EC5:EO5"/>
    <mergeCell ref="EP5:FB5"/>
    <mergeCell ref="FC4:FO5"/>
    <mergeCell ref="DV4:DX4"/>
    <mergeCell ref="EL4:EO4"/>
    <mergeCell ref="EP4:EU4"/>
    <mergeCell ref="I3:CM5"/>
    <mergeCell ref="CN3:CU5"/>
    <mergeCell ref="CV3:DE5"/>
    <mergeCell ref="DP3:FO3"/>
    <mergeCell ref="DP4:DU4"/>
    <mergeCell ref="DY4:EB4"/>
    <mergeCell ref="EC4:EH4"/>
    <mergeCell ref="EY4:FB4"/>
    <mergeCell ref="DF3:DO5"/>
    <mergeCell ref="DF6:DO6"/>
    <mergeCell ref="DF7:DO7"/>
    <mergeCell ref="DF8:DO8"/>
    <mergeCell ref="DF9:DO9"/>
    <mergeCell ref="DF10:DO10"/>
    <mergeCell ref="DF15:DO15"/>
    <mergeCell ref="DF16:DO16"/>
    <mergeCell ref="DF17:DO17"/>
    <mergeCell ref="DF40:DO40"/>
    <mergeCell ref="DF41:DO44"/>
    <mergeCell ref="A11:H11"/>
    <mergeCell ref="I11:CM11"/>
    <mergeCell ref="CN11:CU11"/>
    <mergeCell ref="CV11:DE11"/>
    <mergeCell ref="DF11:DO11"/>
    <mergeCell ref="A13:H13"/>
    <mergeCell ref="I13:CM13"/>
    <mergeCell ref="CN13:CU13"/>
    <mergeCell ref="DF18:DO18"/>
    <mergeCell ref="DF19:DO19"/>
    <mergeCell ref="DF20:DO20"/>
    <mergeCell ref="DF23:DO23"/>
    <mergeCell ref="DF24:DO24"/>
    <mergeCell ref="DF27:DO27"/>
    <mergeCell ref="DF28:DO28"/>
    <mergeCell ref="DF29:DO29"/>
    <mergeCell ref="DF30:DO30"/>
    <mergeCell ref="A27:H27"/>
    <mergeCell ref="A36:H39"/>
    <mergeCell ref="A35:H35"/>
    <mergeCell ref="I35:CM35"/>
    <mergeCell ref="CN35:CU35"/>
    <mergeCell ref="A26:H26"/>
    <mergeCell ref="I26:CM26"/>
    <mergeCell ref="CN26:CU26"/>
    <mergeCell ref="CV26:DE26"/>
    <mergeCell ref="DF26:DO26"/>
    <mergeCell ref="A22:H22"/>
    <mergeCell ref="I22:CM22"/>
    <mergeCell ref="CN22:CU22"/>
    <mergeCell ref="CV22:DE22"/>
    <mergeCell ref="DF22:DO22"/>
    <mergeCell ref="A25:H25"/>
    <mergeCell ref="I25:CM25"/>
    <mergeCell ref="CN25:CU25"/>
    <mergeCell ref="CV25:DE25"/>
    <mergeCell ref="DF25:DO25"/>
    <mergeCell ref="A12:H12"/>
    <mergeCell ref="I12:CM12"/>
    <mergeCell ref="CN12:CU12"/>
    <mergeCell ref="CV12:DE12"/>
    <mergeCell ref="DF12:DO12"/>
    <mergeCell ref="A21:H21"/>
    <mergeCell ref="I21:CM21"/>
    <mergeCell ref="CN21:CU21"/>
    <mergeCell ref="CV21:DE21"/>
    <mergeCell ref="DF21:DO21"/>
    <mergeCell ref="CV13:DE13"/>
    <mergeCell ref="DF13:DO13"/>
    <mergeCell ref="A14:H14"/>
    <mergeCell ref="I14:CM14"/>
    <mergeCell ref="CN14:CU14"/>
    <mergeCell ref="CV14:DE14"/>
    <mergeCell ref="DF14:DO14"/>
  </mergeCells>
  <pageMargins left="0.59055118110236227" right="0.51181102362204722" top="0.78740157480314965" bottom="0.31496062992125984" header="0.19685039370078741" footer="0.19685039370078741"/>
  <pageSetup paperSize="9" scale="91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стр.1_4</vt:lpstr>
      <vt:lpstr>стр.5_6</vt:lpstr>
      <vt:lpstr>стр.1_4!Заголовки_для_печати</vt:lpstr>
      <vt:lpstr>стр.5_6!Заголовки_для_печати</vt:lpstr>
      <vt:lpstr>стр.1_4!Область_печати</vt:lpstr>
      <vt:lpstr>стр.5_6!Область_печати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2022-01-10T12:23:53Z</cp:lastPrinted>
  <dcterms:created xsi:type="dcterms:W3CDTF">2011-01-11T10:25:48Z</dcterms:created>
  <dcterms:modified xsi:type="dcterms:W3CDTF">2023-04-05T12:59:33Z</dcterms:modified>
</cp:coreProperties>
</file>