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31.12.2013 (2)" sheetId="1" r:id="rId1"/>
    <sheet name="01.01.2014" sheetId="2" r:id="rId2"/>
  </sheets>
  <definedNames/>
  <calcPr fullCalcOnLoad="1"/>
</workbook>
</file>

<file path=xl/sharedStrings.xml><?xml version="1.0" encoding="utf-8"?>
<sst xmlns="http://schemas.openxmlformats.org/spreadsheetml/2006/main" count="348" uniqueCount="152">
  <si>
    <t>УТВЕРЖДАЮ</t>
  </si>
  <si>
    <t>(подпись, расшифровка подписи)</t>
  </si>
  <si>
    <t>План финансово-хозяйственной деятельности</t>
  </si>
  <si>
    <t>Форма по КДФ</t>
  </si>
  <si>
    <t>Дата</t>
  </si>
  <si>
    <t>коды</t>
  </si>
  <si>
    <t>по ОКПО</t>
  </si>
  <si>
    <t>единица измерения: руб</t>
  </si>
  <si>
    <t>по ОКЕИ</t>
  </si>
  <si>
    <t>Наименование органа, осуществляющего функции и полномочия учредителя</t>
  </si>
  <si>
    <t>1.Сведения о деятельности муниципального учреждения</t>
  </si>
  <si>
    <t>1.3.Перечень услуг (работ), осуществляемых на предпринимательской основе:</t>
  </si>
  <si>
    <t>Наименование показателя</t>
  </si>
  <si>
    <t>1</t>
  </si>
  <si>
    <t>1 .Нефинансовые активы, всего</t>
  </si>
  <si>
    <t>из них:</t>
  </si>
  <si>
    <t>1.1.Общая балансовая стоимость недвижимого имущества, всего</t>
  </si>
  <si>
    <t>в том числе:</t>
  </si>
  <si>
    <t>1.1.2.     Стоимость     имущества,     приобретенного     муниципальным учреждением за счет средств, выделенных собственником имущества учреждения</t>
  </si>
  <si>
    <t>1.1.3.     Стоимость     имущества,     приобретенного     муниципальным учреждением за счет доходов, полученных от предпринимательской и иной приносящей доход деятельности</t>
  </si>
  <si>
    <t>1.1.4.Остаточная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</si>
  <si>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</si>
  <si>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</si>
  <si>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</si>
  <si>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2.Финансовые активы, всего</t>
  </si>
  <si>
    <t>2.1.Дебиторская задолженность по доходам, полученным за счет средств бюджета муниципального района</t>
  </si>
  <si>
    <t>2.2.Дебиторская задолженность по выданным авансам, полученным за счет средств областного муниципального района, всего</t>
  </si>
  <si>
    <t>2.2.1.По выданным авансам на услуги связи</t>
  </si>
  <si>
    <t>2.2.2.По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</si>
  <si>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</si>
  <si>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</si>
  <si>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</si>
  <si>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</si>
  <si>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</si>
  <si>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 произведенных активов</t>
  </si>
  <si>
    <t>2.2.9. По выданным авансам на приобретение материальных запасов</t>
  </si>
  <si>
    <t>2.2.10. По выданным авансам на прочие услуги</t>
  </si>
  <si>
    <t>2.3. Дебиторская задолженность по выданным авансам за счет доходов, полученных   от   предпринимательской   и   иной   приносящей   доход деятельности, всего</t>
  </si>
  <si>
    <t>2.3! 1.По выданным авансам на услуги связи</t>
  </si>
  <si>
    <t>2.2.8. По выданным авансам на приобретение не произведенньгх активов</t>
  </si>
  <si>
    <t>3.Обязательства, всего</t>
  </si>
  <si>
    <t>3.1.Просроченная кредиторская задолженность</t>
  </si>
  <si>
    <t>3.2.   Кредиторская   задолженность  по  расчетам  с   поставщиками   и подрядчиками за счет средств бюджета муниципального района, всего</t>
  </si>
  <si>
    <t>3.2.1.По начислениям на выплаты по оплате труда</t>
  </si>
  <si>
    <t>3.2.2.По оплате услуг связи</t>
  </si>
  <si>
    <t>3.2.3.По оплате транспортных услуг</t>
  </si>
  <si>
    <t>3.2.4.По оплате коммунальных услуг</t>
  </si>
  <si>
    <t>3.2.5.По оплате услуг по содержанию имущества</t>
  </si>
  <si>
    <t>3.2.6.По оплате прочих услуг</t>
  </si>
  <si>
    <t>3.2.7.По приобретению основных средств</t>
  </si>
  <si>
    <t>3.2.8.По приобретению нематериальных активов</t>
  </si>
  <si>
    <t>3.2.9. По приобретению не произведенных активов</t>
  </si>
  <si>
    <t>3.2.10. По приобретению материальных запасов</t>
  </si>
  <si>
    <t>3.2.11.По оплате прочих расходов</t>
  </si>
  <si>
    <t>3.2.12. По платежам в бюджет</t>
  </si>
  <si>
    <t>3.2.13.По прочим расчетам с кредиторами</t>
  </si>
  <si>
    <t>3.3.Кредиторская   задолженность   по   расчетам   с   поставщиками   и подрядчиками за счет доходов, полученных от предпринимательской и иной приносящей доход деятельности, всего</t>
  </si>
  <si>
    <t>3.3.1.По начислениям на выплаты по оплате труда</t>
  </si>
  <si>
    <t>3.3.2.Ш оплате услуг связи</t>
  </si>
  <si>
    <t>3.3.3.По оплате транспортных услуг</t>
  </si>
  <si>
    <t>3.3.4.Ш оплате коммунальных услуг</t>
  </si>
  <si>
    <t>3.3.5.По оплате услуг по содержанию имущества</t>
  </si>
  <si>
    <t>З.З.б.По оплате прочих услуг</t>
  </si>
  <si>
    <t>3.3.7.По приобретению основных средств</t>
  </si>
  <si>
    <r>
      <t>З.З.8</t>
    </r>
    <r>
      <rPr>
        <sz val="11"/>
        <rFont val="Constantia"/>
        <family val="0"/>
      </rPr>
      <t xml:space="preserve">.П0 </t>
    </r>
    <r>
      <rPr>
        <sz val="11"/>
        <rFont val="Times New Roman"/>
        <family val="0"/>
      </rPr>
      <t>приобретению нематериальных активов</t>
    </r>
  </si>
  <si>
    <t>3.3.9. По приобретению не произведенных активов</t>
  </si>
  <si>
    <t>3.3.10. По приобретению материальных запасов</t>
  </si>
  <si>
    <t>3.3.11.По оплате прочих расходов</t>
  </si>
  <si>
    <t>3.3.12. По платежам в бюджет</t>
  </si>
  <si>
    <t>3.3.13.По прочим расчетам с кредиторами</t>
  </si>
  <si>
    <t>Планируемый остаток средств на начало планируемого года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</si>
  <si>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</si>
  <si>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</si>
  <si>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</si>
  <si>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</si>
  <si>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  от   оказания       муниципальным   учреждениям   услуг (выполнения   работ),   предоставление   которых   для   физических   и юридических лиц осуществляется на предпринимательской основе, всего</t>
  </si>
  <si>
    <t>услуга № 1</t>
  </si>
  <si>
    <t>услуга № 2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</si>
  <si>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</si>
  <si>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</si>
  <si>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</si>
  <si>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</si>
  <si>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</si>
  <si>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</si>
  <si>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</si>
  <si>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</si>
  <si>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900</t>
  </si>
  <si>
    <t>210</t>
  </si>
  <si>
    <t>211</t>
  </si>
  <si>
    <t>212</t>
  </si>
  <si>
    <t>213</t>
  </si>
  <si>
    <t>220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</si>
  <si>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</si>
  <si>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</si>
  <si>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</si>
  <si>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</si>
  <si>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</si>
  <si>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</si>
  <si>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</si>
  <si>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</si>
  <si>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</si>
  <si>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</si>
  <si>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</si>
  <si>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</si>
  <si>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</si>
  <si>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</si>
  <si>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Справочно:</t>
  </si>
  <si>
    <t>объем публичных обязательств, всего</t>
  </si>
  <si>
    <t>221</t>
  </si>
  <si>
    <t>222</t>
  </si>
  <si>
    <t>223</t>
  </si>
  <si>
    <t>224</t>
  </si>
  <si>
    <t>225</t>
  </si>
  <si>
    <t>226</t>
  </si>
  <si>
    <t>290</t>
  </si>
  <si>
    <t>300</t>
  </si>
  <si>
    <t>310</t>
  </si>
  <si>
    <t>320</t>
  </si>
  <si>
    <t>330</t>
  </si>
  <si>
    <t>340</t>
  </si>
  <si>
    <t>500</t>
  </si>
  <si>
    <t>520</t>
  </si>
  <si>
    <t>Руководитель муниципального учреждения</t>
  </si>
  <si>
    <t>(подпись)       (расшифровка подписи)</t>
  </si>
  <si>
    <t>Главный бухгалтер</t>
  </si>
  <si>
    <t>Исполнитель</t>
  </si>
  <si>
    <t>наименование муниципального учреждения</t>
  </si>
  <si>
    <t xml:space="preserve">               Адрес фактического местонахождения муниципального учреждения</t>
  </si>
  <si>
    <t xml:space="preserve">                                2. Показатели финансового состояния учреждения</t>
  </si>
  <si>
    <t>1.1.1. Стоимость имущества, закрепленного собственником имущества замуниципальным учреждением на праве оперативного управления</t>
  </si>
  <si>
    <t>(уполномоченное лицо)</t>
  </si>
  <si>
    <t>муниципального учреждения</t>
  </si>
  <si>
    <t>(наименование должности лица,                                          утверждающего документ)</t>
  </si>
  <si>
    <t xml:space="preserve">                                И.А.Басова</t>
  </si>
  <si>
    <t>И.А.Басова</t>
  </si>
  <si>
    <t>тел.8-928-196-24-94</t>
  </si>
  <si>
    <t xml:space="preserve">1.2.Виды деятельности муниципального учреждения: образовательная   </t>
  </si>
  <si>
    <t>отдел образования Администрации Егорлыкского района</t>
  </si>
  <si>
    <t>347684, Ростовская обл., Егорлыкский район, х. Мирный, ул. Школьная, 21</t>
  </si>
  <si>
    <t>ИНН/КПП              6109011019/610901001</t>
  </si>
  <si>
    <t>1.1 .Цели деятельности муниципального учреждения: предоставление бесплатного начального общего, основного общего, среднего (полного) общего образования.</t>
  </si>
  <si>
    <t>Т.В.Орехова</t>
  </si>
  <si>
    <t>директор</t>
  </si>
  <si>
    <t xml:space="preserve">                                    Т.В.Орехова</t>
  </si>
  <si>
    <t>муниципальное бюджетное общеобразовательное учреждение Луначарская средняя общеобразовательная школа №8</t>
  </si>
  <si>
    <t>на 2013 год и плановый перид 2014 и 2015 годов</t>
  </si>
  <si>
    <t>31 декабря 2013 г.</t>
  </si>
  <si>
    <t>«31» декабря 2013 г.</t>
  </si>
  <si>
    <t>31 декабря 2013г.</t>
  </si>
  <si>
    <t>«01» января 2014 г.</t>
  </si>
  <si>
    <t>09 января 2014 г.</t>
  </si>
  <si>
    <t>на 2014 год и плановый перид 2015 и 2016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</si>
</sst>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"/>
      <family val="0"/>
    </font>
    <font>
      <sz val="13"/>
      <name val="Times New Roman"/>
      <family val="0"/>
    </font>
    <font>
      <b/>
      <sz val="9"/>
      <name val="Times New Roman"/>
      <family val="0"/>
    </font>
    <font>
      <u val="single"/>
      <sz val="13"/>
      <name val="Times New Roman"/>
      <family val="0"/>
    </font>
    <font>
      <sz val="11"/>
      <name val="Times New Roman"/>
      <family val="0"/>
    </font>
    <font>
      <b/>
      <sz val="6"/>
      <name val="Times New Roman"/>
      <family val="0"/>
    </font>
    <font>
      <sz val="11"/>
      <name val="Constantia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 applyProtection="1">
      <alignment horizontal="right" vertical="top"/>
      <protection/>
    </xf>
    <xf numFmtId="2" fontId="5" fillId="0" borderId="10" xfId="0" applyNumberFormat="1" applyFont="1" applyFill="1" applyBorder="1" applyAlignment="1" applyProtection="1">
      <alignment horizontal="right" vertical="top" indent="10"/>
      <protection/>
    </xf>
    <xf numFmtId="2" fontId="5" fillId="0" borderId="10" xfId="0" applyNumberFormat="1" applyFont="1" applyFill="1" applyBorder="1" applyAlignment="1" applyProtection="1">
      <alignment horizontal="right" vertical="top" indent="9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indent="1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Fill="1" applyBorder="1" applyAlignment="1" applyProtection="1">
      <alignment horizontal="left" vertical="top" indent="15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4" fillId="24" borderId="10" xfId="0" applyNumberFormat="1" applyFont="1" applyFill="1" applyBorder="1" applyAlignment="1" applyProtection="1">
      <alignment horizontal="right" vertical="top"/>
      <protection/>
    </xf>
    <xf numFmtId="1" fontId="0" fillId="24" borderId="1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1" fontId="0" fillId="24" borderId="10" xfId="0" applyNumberFormat="1" applyFont="1" applyFill="1" applyBorder="1" applyAlignment="1" applyProtection="1">
      <alignment horizontal="right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justify" vertical="top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2" xfId="0" applyNumberFormat="1" applyFont="1" applyFill="1" applyBorder="1" applyAlignment="1" applyProtection="1">
      <alignment horizontal="right" vertical="top" wrapText="1"/>
      <protection/>
    </xf>
    <xf numFmtId="2" fontId="0" fillId="0" borderId="13" xfId="0" applyNumberFormat="1" applyFont="1" applyFill="1" applyBorder="1" applyAlignment="1" applyProtection="1">
      <alignment horizontal="right" vertical="top" wrapText="1"/>
      <protection/>
    </xf>
    <xf numFmtId="2" fontId="4" fillId="0" borderId="10" xfId="0" applyNumberFormat="1" applyFont="1" applyFill="1" applyBorder="1" applyAlignment="1" applyProtection="1">
      <alignment horizontal="right" vertical="top" wrapText="1"/>
      <protection/>
    </xf>
    <xf numFmtId="2" fontId="4" fillId="0" borderId="10" xfId="0" applyNumberFormat="1" applyFont="1" applyFill="1" applyBorder="1" applyAlignment="1" applyProtection="1">
      <alignment horizontal="right" vertical="top" indent="1"/>
      <protection/>
    </xf>
    <xf numFmtId="2" fontId="0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0" fontId="0" fillId="0" borderId="0" xfId="0" applyNumberFormat="1" applyFont="1" applyFill="1" applyBorder="1" applyAlignment="1" applyProtection="1">
      <alignment horizontal="justify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2" fontId="0" fillId="0" borderId="12" xfId="0" applyNumberFormat="1" applyFont="1" applyFill="1" applyBorder="1" applyAlignment="1" applyProtection="1">
      <alignment horizontal="right" vertical="top"/>
      <protection/>
    </xf>
    <xf numFmtId="2" fontId="0" fillId="0" borderId="13" xfId="0" applyNumberFormat="1" applyFont="1" applyFill="1" applyBorder="1" applyAlignment="1" applyProtection="1">
      <alignment horizontal="right" vertical="top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14" fontId="11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justify"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2" fontId="0" fillId="0" borderId="12" xfId="0" applyNumberFormat="1" applyFont="1" applyFill="1" applyBorder="1" applyAlignment="1" applyProtection="1">
      <alignment horizontal="right" vertical="top"/>
      <protection/>
    </xf>
    <xf numFmtId="2" fontId="0" fillId="0" borderId="13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0"/>
  <sheetViews>
    <sheetView tabSelected="1" workbookViewId="0" topLeftCell="A94">
      <selection activeCell="D146" sqref="D146"/>
    </sheetView>
  </sheetViews>
  <sheetFormatPr defaultColWidth="9.140625" defaultRowHeight="12.75"/>
  <cols>
    <col min="1" max="1" width="9.140625" style="41" customWidth="1"/>
    <col min="2" max="2" width="66.421875" style="41" customWidth="1"/>
    <col min="3" max="3" width="5.7109375" style="41" customWidth="1"/>
    <col min="4" max="4" width="12.28125" style="41" customWidth="1"/>
    <col min="5" max="5" width="9.7109375" style="41" customWidth="1"/>
    <col min="6" max="6" width="12.57421875" style="41" customWidth="1"/>
    <col min="7" max="7" width="7.140625" style="41" customWidth="1"/>
    <col min="8" max="8" width="9.140625" style="41" customWidth="1"/>
    <col min="9" max="9" width="17.8515625" style="41" customWidth="1"/>
    <col min="10" max="16384" width="9.140625" style="41" customWidth="1"/>
  </cols>
  <sheetData>
    <row r="1" spans="2:8" ht="16.5">
      <c r="B1" s="1"/>
      <c r="C1" s="1"/>
      <c r="D1" s="1"/>
      <c r="E1" s="1"/>
      <c r="F1" s="80" t="s">
        <v>0</v>
      </c>
      <c r="G1" s="80"/>
      <c r="H1" s="80"/>
    </row>
    <row r="2" spans="6:8" ht="12.75">
      <c r="F2" s="81" t="s">
        <v>142</v>
      </c>
      <c r="G2" s="68"/>
      <c r="H2" s="68"/>
    </row>
    <row r="3" spans="2:8" ht="22.5" customHeight="1">
      <c r="B3" s="1"/>
      <c r="C3" s="1"/>
      <c r="D3" s="1"/>
      <c r="E3" s="1"/>
      <c r="F3" s="82" t="s">
        <v>132</v>
      </c>
      <c r="G3" s="83"/>
      <c r="H3" s="83"/>
    </row>
    <row r="4" spans="6:8" ht="12.75">
      <c r="F4" s="84" t="s">
        <v>143</v>
      </c>
      <c r="G4" s="60"/>
      <c r="H4" s="60"/>
    </row>
    <row r="5" spans="2:8" ht="12.75">
      <c r="B5" s="13"/>
      <c r="C5" s="13"/>
      <c r="D5" s="13"/>
      <c r="E5" s="13"/>
      <c r="F5" s="82" t="s">
        <v>1</v>
      </c>
      <c r="G5" s="83"/>
      <c r="H5" s="83"/>
    </row>
    <row r="6" spans="2:8" ht="12.75">
      <c r="B6" s="13"/>
      <c r="C6" s="13"/>
      <c r="D6" s="13"/>
      <c r="E6" s="13"/>
      <c r="F6" s="78" t="s">
        <v>146</v>
      </c>
      <c r="G6" s="79"/>
      <c r="H6" s="79"/>
    </row>
    <row r="8" spans="2:7" ht="21" customHeight="1">
      <c r="B8" s="74" t="s">
        <v>2</v>
      </c>
      <c r="C8" s="74"/>
      <c r="D8" s="74"/>
      <c r="E8" s="74"/>
      <c r="F8" s="75"/>
      <c r="G8" s="75"/>
    </row>
    <row r="9" spans="2:7" ht="19.5" customHeight="1">
      <c r="B9" s="76" t="s">
        <v>145</v>
      </c>
      <c r="C9" s="76"/>
      <c r="D9" s="76"/>
      <c r="E9" s="76"/>
      <c r="F9" s="75"/>
      <c r="G9" s="75"/>
    </row>
    <row r="10" spans="2:8" ht="12.75">
      <c r="B10" s="2"/>
      <c r="C10" s="2"/>
      <c r="D10" s="2"/>
      <c r="E10" s="2"/>
      <c r="G10" s="65" t="s">
        <v>5</v>
      </c>
      <c r="H10" s="66"/>
    </row>
    <row r="11" spans="2:8" ht="15" customHeight="1">
      <c r="B11" s="14" t="s">
        <v>147</v>
      </c>
      <c r="C11" s="14"/>
      <c r="D11" s="14"/>
      <c r="E11" s="14"/>
      <c r="F11" s="15" t="s">
        <v>3</v>
      </c>
      <c r="G11" s="65"/>
      <c r="H11" s="66"/>
    </row>
    <row r="12" spans="2:8" ht="13.5" customHeight="1">
      <c r="B12" s="1"/>
      <c r="C12" s="1"/>
      <c r="D12" s="1"/>
      <c r="E12" s="1"/>
      <c r="F12" s="12" t="s">
        <v>4</v>
      </c>
      <c r="G12" s="77">
        <v>41639</v>
      </c>
      <c r="H12" s="66"/>
    </row>
    <row r="13" spans="2:8" ht="12.75" customHeight="1">
      <c r="B13" s="1"/>
      <c r="C13" s="1"/>
      <c r="D13" s="1"/>
      <c r="E13" s="1"/>
      <c r="G13" s="65"/>
      <c r="H13" s="66"/>
    </row>
    <row r="14" spans="2:8" ht="22.5" customHeight="1">
      <c r="B14" s="58" t="s">
        <v>144</v>
      </c>
      <c r="C14" s="58"/>
      <c r="D14" s="58"/>
      <c r="E14" s="58"/>
      <c r="G14" s="65"/>
      <c r="H14" s="66"/>
    </row>
    <row r="15" spans="2:8" ht="12.75">
      <c r="B15" s="16" t="s">
        <v>126</v>
      </c>
      <c r="C15" s="16"/>
      <c r="D15" s="16"/>
      <c r="E15" s="16"/>
      <c r="G15" s="65"/>
      <c r="H15" s="66"/>
    </row>
    <row r="16" spans="7:8" ht="12.75">
      <c r="G16" s="65"/>
      <c r="H16" s="66"/>
    </row>
    <row r="17" spans="2:8" ht="14.25" customHeight="1">
      <c r="B17" s="1"/>
      <c r="C17" s="1"/>
      <c r="D17" s="1"/>
      <c r="E17" s="1"/>
      <c r="G17" s="65"/>
      <c r="H17" s="66"/>
    </row>
    <row r="18" spans="6:8" ht="12.75">
      <c r="F18" s="12" t="s">
        <v>6</v>
      </c>
      <c r="G18" s="65">
        <v>46572538</v>
      </c>
      <c r="H18" s="66"/>
    </row>
    <row r="19" spans="2:8" ht="13.5" customHeight="1">
      <c r="B19" s="17" t="s">
        <v>139</v>
      </c>
      <c r="C19" s="17"/>
      <c r="D19" s="17"/>
      <c r="E19" s="17"/>
      <c r="G19" s="65"/>
      <c r="H19" s="66"/>
    </row>
    <row r="20" spans="2:8" ht="14.25" customHeight="1">
      <c r="B20" s="1"/>
      <c r="C20" s="1"/>
      <c r="D20" s="1"/>
      <c r="E20" s="1"/>
      <c r="G20" s="65"/>
      <c r="H20" s="66"/>
    </row>
    <row r="21" spans="2:8" ht="12.75">
      <c r="B21" s="12" t="s">
        <v>7</v>
      </c>
      <c r="C21" s="12"/>
      <c r="D21" s="12"/>
      <c r="E21" s="12"/>
      <c r="F21" s="12" t="s">
        <v>8</v>
      </c>
      <c r="G21" s="65">
        <v>383</v>
      </c>
      <c r="H21" s="66"/>
    </row>
    <row r="22" spans="2:5" ht="16.5">
      <c r="B22" s="3"/>
      <c r="C22" s="3"/>
      <c r="D22" s="3"/>
      <c r="E22" s="3"/>
    </row>
    <row r="23" spans="2:6" ht="17.25" customHeight="1">
      <c r="B23" s="68" t="s">
        <v>137</v>
      </c>
      <c r="C23" s="68"/>
      <c r="D23" s="68"/>
      <c r="E23" s="68"/>
      <c r="F23" s="68"/>
    </row>
    <row r="24" spans="2:6" ht="16.5">
      <c r="B24" s="69" t="s">
        <v>9</v>
      </c>
      <c r="C24" s="69"/>
      <c r="D24" s="69"/>
      <c r="E24" s="69"/>
      <c r="F24" s="67"/>
    </row>
    <row r="25" spans="2:6" ht="18.75" customHeight="1">
      <c r="B25" s="68" t="s">
        <v>138</v>
      </c>
      <c r="C25" s="68"/>
      <c r="D25" s="68"/>
      <c r="E25" s="68"/>
      <c r="F25" s="68"/>
    </row>
    <row r="26" spans="2:6" ht="16.5">
      <c r="B26" s="70" t="s">
        <v>127</v>
      </c>
      <c r="C26" s="70"/>
      <c r="D26" s="70"/>
      <c r="E26" s="70"/>
      <c r="F26" s="71"/>
    </row>
    <row r="28" spans="2:6" ht="16.5">
      <c r="B28" s="72" t="s">
        <v>10</v>
      </c>
      <c r="C28" s="72"/>
      <c r="D28" s="72"/>
      <c r="E28" s="72"/>
      <c r="F28" s="73"/>
    </row>
    <row r="30" spans="2:8" ht="30.75" customHeight="1">
      <c r="B30" s="57" t="s">
        <v>140</v>
      </c>
      <c r="C30" s="58"/>
      <c r="D30" s="58"/>
      <c r="E30" s="58"/>
      <c r="F30" s="58"/>
      <c r="G30" s="58"/>
      <c r="H30" s="58"/>
    </row>
    <row r="31" spans="2:5" ht="16.5">
      <c r="B31" s="11" t="s">
        <v>136</v>
      </c>
      <c r="C31" s="11"/>
      <c r="D31" s="11"/>
      <c r="E31" s="11"/>
    </row>
    <row r="32" spans="2:5" ht="16.5">
      <c r="B32" s="1" t="s">
        <v>11</v>
      </c>
      <c r="C32" s="1"/>
      <c r="D32" s="1"/>
      <c r="E32" s="1"/>
    </row>
    <row r="33" ht="9" customHeight="1"/>
    <row r="34" spans="2:5" ht="16.5">
      <c r="B34" s="11" t="s">
        <v>128</v>
      </c>
      <c r="C34" s="11"/>
      <c r="D34" s="11"/>
      <c r="E34" s="11"/>
    </row>
    <row r="36" spans="2:6" ht="16.5">
      <c r="B36" s="4" t="s">
        <v>12</v>
      </c>
      <c r="C36" s="4"/>
      <c r="D36" s="5">
        <v>2013</v>
      </c>
      <c r="E36" s="5">
        <v>2014</v>
      </c>
      <c r="F36" s="5">
        <v>2015</v>
      </c>
    </row>
    <row r="37" spans="2:6" ht="15">
      <c r="B37" s="36" t="s">
        <v>13</v>
      </c>
      <c r="C37" s="37">
        <v>2</v>
      </c>
      <c r="D37" s="37">
        <v>3</v>
      </c>
      <c r="E37" s="37">
        <v>4</v>
      </c>
      <c r="F37" s="37">
        <v>5</v>
      </c>
    </row>
    <row r="38" spans="2:6" ht="15">
      <c r="B38" s="7" t="s">
        <v>14</v>
      </c>
      <c r="C38" s="7"/>
      <c r="D38" s="25">
        <v>8303604.23</v>
      </c>
      <c r="E38" s="26"/>
      <c r="F38" s="42"/>
    </row>
    <row r="39" spans="2:6" ht="15">
      <c r="B39" s="7" t="s">
        <v>15</v>
      </c>
      <c r="C39" s="7"/>
      <c r="D39" s="25"/>
      <c r="E39" s="26"/>
      <c r="F39" s="42"/>
    </row>
    <row r="40" spans="2:6" ht="15">
      <c r="B40" s="7" t="s">
        <v>16</v>
      </c>
      <c r="C40" s="7"/>
      <c r="D40" s="25">
        <f>D43</f>
        <v>1714578</v>
      </c>
      <c r="E40" s="26"/>
      <c r="F40" s="42"/>
    </row>
    <row r="41" spans="2:6" ht="15">
      <c r="B41" s="20" t="s">
        <v>17</v>
      </c>
      <c r="C41" s="20"/>
      <c r="D41" s="51"/>
      <c r="E41" s="27"/>
      <c r="F41" s="42"/>
    </row>
    <row r="42" spans="2:6" ht="12.75" customHeight="1">
      <c r="B42" s="61" t="s">
        <v>129</v>
      </c>
      <c r="C42" s="18"/>
      <c r="D42" s="52"/>
      <c r="E42" s="28"/>
      <c r="F42" s="63"/>
    </row>
    <row r="43" spans="2:6" ht="18.75" customHeight="1">
      <c r="B43" s="62"/>
      <c r="C43" s="43"/>
      <c r="D43" s="56">
        <v>1714578</v>
      </c>
      <c r="E43" s="44"/>
      <c r="F43" s="64"/>
    </row>
    <row r="44" spans="2:6" ht="45">
      <c r="B44" s="9" t="s">
        <v>18</v>
      </c>
      <c r="C44" s="9"/>
      <c r="D44" s="54"/>
      <c r="E44" s="30"/>
      <c r="F44" s="42"/>
    </row>
    <row r="45" spans="2:6" ht="45">
      <c r="B45" s="9" t="s">
        <v>19</v>
      </c>
      <c r="C45" s="9"/>
      <c r="D45" s="54"/>
      <c r="E45" s="30"/>
      <c r="F45" s="42"/>
    </row>
    <row r="46" spans="2:6" ht="15">
      <c r="B46" s="8" t="s">
        <v>20</v>
      </c>
      <c r="C46" s="8"/>
      <c r="D46" s="55">
        <v>474863.85</v>
      </c>
      <c r="E46" s="31"/>
      <c r="F46" s="42"/>
    </row>
    <row r="47" spans="2:6" ht="30">
      <c r="B47" s="9" t="s">
        <v>21</v>
      </c>
      <c r="C47" s="9"/>
      <c r="D47" s="54">
        <f>5385969.49+1203056.74</f>
        <v>6589026.23</v>
      </c>
      <c r="E47" s="30"/>
      <c r="F47" s="42"/>
    </row>
    <row r="48" spans="2:6" ht="15">
      <c r="B48" s="7" t="s">
        <v>17</v>
      </c>
      <c r="C48" s="7"/>
      <c r="D48" s="25"/>
      <c r="E48" s="26"/>
      <c r="F48" s="42"/>
    </row>
    <row r="49" spans="2:6" ht="30" customHeight="1">
      <c r="B49" s="50" t="s">
        <v>22</v>
      </c>
      <c r="C49" s="8"/>
      <c r="D49" s="55">
        <v>5385969.49</v>
      </c>
      <c r="E49" s="31"/>
      <c r="F49" s="42"/>
    </row>
    <row r="50" spans="2:6" ht="15">
      <c r="B50" s="8" t="s">
        <v>23</v>
      </c>
      <c r="C50" s="8"/>
      <c r="D50" s="55">
        <v>863192.37</v>
      </c>
      <c r="E50" s="31"/>
      <c r="F50" s="42"/>
    </row>
    <row r="51" spans="2:6" ht="15">
      <c r="B51" s="7" t="s">
        <v>24</v>
      </c>
      <c r="C51" s="7"/>
      <c r="D51" s="26"/>
      <c r="E51" s="26"/>
      <c r="F51" s="42"/>
    </row>
    <row r="52" spans="2:6" ht="15">
      <c r="B52" s="7" t="s">
        <v>15</v>
      </c>
      <c r="C52" s="7"/>
      <c r="D52" s="26"/>
      <c r="E52" s="26"/>
      <c r="F52" s="42"/>
    </row>
    <row r="53" spans="2:6" ht="30">
      <c r="B53" s="9" t="s">
        <v>25</v>
      </c>
      <c r="C53" s="9"/>
      <c r="D53" s="30"/>
      <c r="E53" s="30"/>
      <c r="F53" s="42"/>
    </row>
    <row r="54" spans="2:6" ht="30">
      <c r="B54" s="9" t="s">
        <v>26</v>
      </c>
      <c r="C54" s="9"/>
      <c r="D54" s="42">
        <f>D56+D57+D58+D59+D60+D61+D62+D63+D64+D65</f>
        <v>21408.59</v>
      </c>
      <c r="E54" s="42"/>
      <c r="F54" s="42"/>
    </row>
    <row r="55" spans="2:6" ht="15">
      <c r="B55" s="7" t="s">
        <v>17</v>
      </c>
      <c r="C55" s="7"/>
      <c r="D55" s="26"/>
      <c r="E55" s="26"/>
      <c r="F55" s="42"/>
    </row>
    <row r="56" spans="2:6" ht="15">
      <c r="B56" s="7" t="s">
        <v>27</v>
      </c>
      <c r="C56" s="7"/>
      <c r="D56" s="26"/>
      <c r="E56" s="26"/>
      <c r="F56" s="42"/>
    </row>
    <row r="57" spans="2:6" ht="15">
      <c r="B57" s="7" t="s">
        <v>28</v>
      </c>
      <c r="C57" s="7"/>
      <c r="D57" s="26"/>
      <c r="E57" s="26"/>
      <c r="F57" s="42"/>
    </row>
    <row r="58" spans="2:6" ht="15">
      <c r="B58" s="7" t="s">
        <v>29</v>
      </c>
      <c r="C58" s="7"/>
      <c r="D58" s="26">
        <v>21408.59</v>
      </c>
      <c r="E58" s="26"/>
      <c r="F58" s="42"/>
    </row>
    <row r="59" spans="2:6" ht="15">
      <c r="B59" s="7" t="s">
        <v>30</v>
      </c>
      <c r="C59" s="7"/>
      <c r="D59" s="26"/>
      <c r="E59" s="26"/>
      <c r="F59" s="42"/>
    </row>
    <row r="60" spans="2:6" ht="15">
      <c r="B60" s="7" t="s">
        <v>31</v>
      </c>
      <c r="C60" s="7"/>
      <c r="D60" s="26"/>
      <c r="E60" s="26"/>
      <c r="F60" s="42"/>
    </row>
    <row r="61" spans="2:6" ht="15">
      <c r="B61" s="7" t="s">
        <v>32</v>
      </c>
      <c r="C61" s="7"/>
      <c r="D61" s="26"/>
      <c r="E61" s="26"/>
      <c r="F61" s="42"/>
    </row>
    <row r="62" spans="2:6" ht="15">
      <c r="B62" s="7" t="s">
        <v>33</v>
      </c>
      <c r="C62" s="7"/>
      <c r="D62" s="26"/>
      <c r="E62" s="26"/>
      <c r="F62" s="42"/>
    </row>
    <row r="63" spans="2:6" ht="15">
      <c r="B63" s="7" t="s">
        <v>34</v>
      </c>
      <c r="C63" s="7"/>
      <c r="D63" s="26"/>
      <c r="E63" s="26"/>
      <c r="F63" s="42"/>
    </row>
    <row r="64" spans="2:6" ht="15">
      <c r="B64" s="7" t="s">
        <v>35</v>
      </c>
      <c r="C64" s="7"/>
      <c r="D64" s="26"/>
      <c r="E64" s="26"/>
      <c r="F64" s="23"/>
    </row>
    <row r="65" spans="2:6" ht="15">
      <c r="B65" s="7" t="s">
        <v>36</v>
      </c>
      <c r="C65" s="7"/>
      <c r="D65" s="26"/>
      <c r="E65" s="26"/>
      <c r="F65" s="42"/>
    </row>
    <row r="66" spans="2:6" ht="45">
      <c r="B66" s="9" t="s">
        <v>37</v>
      </c>
      <c r="C66" s="9"/>
      <c r="D66" s="30"/>
      <c r="E66" s="30"/>
      <c r="F66" s="42"/>
    </row>
    <row r="67" spans="2:6" ht="15">
      <c r="B67" s="7" t="s">
        <v>17</v>
      </c>
      <c r="C67" s="7"/>
      <c r="D67" s="26"/>
      <c r="E67" s="26"/>
      <c r="F67" s="42"/>
    </row>
    <row r="68" spans="2:6" ht="15">
      <c r="B68" s="7" t="s">
        <v>38</v>
      </c>
      <c r="C68" s="7"/>
      <c r="D68" s="26"/>
      <c r="E68" s="26"/>
      <c r="F68" s="42"/>
    </row>
    <row r="69" spans="2:6" ht="15">
      <c r="B69" s="7" t="s">
        <v>28</v>
      </c>
      <c r="C69" s="7"/>
      <c r="D69" s="26"/>
      <c r="E69" s="26"/>
      <c r="F69" s="42"/>
    </row>
    <row r="70" spans="2:6" ht="15">
      <c r="B70" s="7" t="s">
        <v>29</v>
      </c>
      <c r="C70" s="7"/>
      <c r="D70" s="26"/>
      <c r="E70" s="26"/>
      <c r="F70" s="42"/>
    </row>
    <row r="71" spans="2:6" ht="15">
      <c r="B71" s="7" t="s">
        <v>30</v>
      </c>
      <c r="C71" s="7"/>
      <c r="D71" s="26"/>
      <c r="E71" s="26"/>
      <c r="F71" s="42"/>
    </row>
    <row r="72" spans="2:6" ht="15">
      <c r="B72" s="7" t="s">
        <v>31</v>
      </c>
      <c r="C72" s="7"/>
      <c r="D72" s="26"/>
      <c r="E72" s="26"/>
      <c r="F72" s="42"/>
    </row>
    <row r="73" spans="2:6" ht="15">
      <c r="B73" s="7" t="s">
        <v>32</v>
      </c>
      <c r="C73" s="7"/>
      <c r="D73" s="26"/>
      <c r="E73" s="26"/>
      <c r="F73" s="42"/>
    </row>
    <row r="74" spans="2:6" ht="15">
      <c r="B74" s="7" t="s">
        <v>33</v>
      </c>
      <c r="C74" s="7"/>
      <c r="D74" s="26"/>
      <c r="E74" s="26"/>
      <c r="F74" s="42"/>
    </row>
    <row r="75" spans="2:6" ht="15">
      <c r="B75" s="7" t="s">
        <v>39</v>
      </c>
      <c r="C75" s="7"/>
      <c r="D75" s="26"/>
      <c r="E75" s="26"/>
      <c r="F75" s="42"/>
    </row>
    <row r="76" spans="2:6" ht="15">
      <c r="B76" s="7" t="s">
        <v>35</v>
      </c>
      <c r="C76" s="7"/>
      <c r="D76" s="26"/>
      <c r="E76" s="26"/>
      <c r="F76" s="42"/>
    </row>
    <row r="77" spans="2:6" ht="15">
      <c r="B77" s="7" t="s">
        <v>36</v>
      </c>
      <c r="C77" s="7"/>
      <c r="D77" s="26"/>
      <c r="E77" s="26"/>
      <c r="F77" s="42"/>
    </row>
    <row r="78" spans="2:6" ht="15">
      <c r="B78" s="7" t="s">
        <v>40</v>
      </c>
      <c r="C78" s="7"/>
      <c r="D78" s="26"/>
      <c r="E78" s="26"/>
      <c r="F78" s="42"/>
    </row>
    <row r="79" spans="2:6" ht="15">
      <c r="B79" s="7" t="s">
        <v>15</v>
      </c>
      <c r="C79" s="7"/>
      <c r="D79" s="26"/>
      <c r="E79" s="26"/>
      <c r="F79" s="42"/>
    </row>
    <row r="80" spans="2:6" ht="15">
      <c r="B80" s="7" t="s">
        <v>41</v>
      </c>
      <c r="C80" s="7"/>
      <c r="D80" s="26"/>
      <c r="E80" s="26"/>
      <c r="F80" s="42"/>
    </row>
    <row r="81" spans="2:6" ht="31.5" customHeight="1">
      <c r="B81" s="9" t="s">
        <v>42</v>
      </c>
      <c r="C81" s="9"/>
      <c r="D81" s="42">
        <f>D83+D84+D85+D86+D87+D88+D89+D90+D91+D92+D93+D94+D95</f>
        <v>96259.53</v>
      </c>
      <c r="E81" s="42"/>
      <c r="F81" s="42"/>
    </row>
    <row r="82" spans="2:6" ht="15">
      <c r="B82" s="7" t="s">
        <v>17</v>
      </c>
      <c r="C82" s="7"/>
      <c r="D82" s="26"/>
      <c r="E82" s="26"/>
      <c r="F82" s="42"/>
    </row>
    <row r="83" spans="2:6" ht="15">
      <c r="B83" s="7" t="s">
        <v>43</v>
      </c>
      <c r="C83" s="7"/>
      <c r="D83" s="26"/>
      <c r="E83" s="26"/>
      <c r="F83" s="42"/>
    </row>
    <row r="84" spans="2:6" ht="15">
      <c r="B84" s="7" t="s">
        <v>44</v>
      </c>
      <c r="C84" s="7"/>
      <c r="D84" s="25">
        <f>5358+1780</f>
        <v>7138</v>
      </c>
      <c r="E84" s="26"/>
      <c r="F84" s="42"/>
    </row>
    <row r="85" spans="2:6" ht="15">
      <c r="B85" s="8" t="s">
        <v>45</v>
      </c>
      <c r="C85" s="8"/>
      <c r="D85" s="55"/>
      <c r="E85" s="31"/>
      <c r="F85" s="42"/>
    </row>
    <row r="86" spans="2:6" ht="15">
      <c r="B86" s="8" t="s">
        <v>46</v>
      </c>
      <c r="C86" s="8"/>
      <c r="D86" s="55">
        <v>5199.95</v>
      </c>
      <c r="E86" s="31"/>
      <c r="F86" s="42"/>
    </row>
    <row r="87" spans="2:6" ht="15">
      <c r="B87" s="8" t="s">
        <v>47</v>
      </c>
      <c r="C87" s="8"/>
      <c r="D87" s="55">
        <v>3600</v>
      </c>
      <c r="E87" s="31"/>
      <c r="F87" s="42"/>
    </row>
    <row r="88" spans="2:6" ht="15">
      <c r="B88" s="8" t="s">
        <v>48</v>
      </c>
      <c r="C88" s="8"/>
      <c r="D88" s="55">
        <v>0</v>
      </c>
      <c r="E88" s="31"/>
      <c r="F88" s="42"/>
    </row>
    <row r="89" spans="2:6" ht="15">
      <c r="B89" s="8" t="s">
        <v>49</v>
      </c>
      <c r="C89" s="8"/>
      <c r="D89" s="55"/>
      <c r="E89" s="31"/>
      <c r="F89" s="42"/>
    </row>
    <row r="90" spans="2:6" ht="15">
      <c r="B90" s="8" t="s">
        <v>50</v>
      </c>
      <c r="C90" s="8"/>
      <c r="D90" s="55"/>
      <c r="E90" s="31"/>
      <c r="F90" s="42"/>
    </row>
    <row r="91" spans="2:6" ht="15">
      <c r="B91" s="7" t="s">
        <v>51</v>
      </c>
      <c r="C91" s="7"/>
      <c r="D91" s="25"/>
      <c r="E91" s="26"/>
      <c r="F91" s="42"/>
    </row>
    <row r="92" spans="2:6" ht="15">
      <c r="B92" s="7" t="s">
        <v>52</v>
      </c>
      <c r="C92" s="7"/>
      <c r="D92" s="25">
        <v>80321.58</v>
      </c>
      <c r="E92" s="26"/>
      <c r="F92" s="42"/>
    </row>
    <row r="93" spans="2:6" ht="15">
      <c r="B93" s="7" t="s">
        <v>53</v>
      </c>
      <c r="C93" s="7"/>
      <c r="D93" s="26"/>
      <c r="E93" s="26"/>
      <c r="F93" s="42"/>
    </row>
    <row r="94" spans="2:6" ht="15">
      <c r="B94" s="7" t="s">
        <v>54</v>
      </c>
      <c r="C94" s="7"/>
      <c r="D94" s="26"/>
      <c r="E94" s="26"/>
      <c r="F94" s="42"/>
    </row>
    <row r="95" spans="2:6" ht="15">
      <c r="B95" s="7" t="s">
        <v>55</v>
      </c>
      <c r="C95" s="7"/>
      <c r="D95" s="26"/>
      <c r="E95" s="26"/>
      <c r="F95" s="42"/>
    </row>
    <row r="96" spans="2:6" ht="45">
      <c r="B96" s="9" t="s">
        <v>56</v>
      </c>
      <c r="C96" s="9"/>
      <c r="D96" s="30"/>
      <c r="E96" s="30"/>
      <c r="F96" s="42"/>
    </row>
    <row r="97" spans="2:6" ht="15">
      <c r="B97" s="7" t="s">
        <v>17</v>
      </c>
      <c r="C97" s="7"/>
      <c r="D97" s="26"/>
      <c r="E97" s="26"/>
      <c r="F97" s="42"/>
    </row>
    <row r="98" spans="2:6" ht="15">
      <c r="B98" s="7" t="s">
        <v>57</v>
      </c>
      <c r="C98" s="7"/>
      <c r="D98" s="26"/>
      <c r="E98" s="26"/>
      <c r="F98" s="42"/>
    </row>
    <row r="99" spans="2:6" ht="15">
      <c r="B99" s="7" t="s">
        <v>58</v>
      </c>
      <c r="C99" s="7"/>
      <c r="D99" s="26"/>
      <c r="E99" s="26"/>
      <c r="F99" s="42"/>
    </row>
    <row r="100" spans="2:6" ht="15">
      <c r="B100" s="7" t="s">
        <v>59</v>
      </c>
      <c r="C100" s="7"/>
      <c r="D100" s="26"/>
      <c r="E100" s="26"/>
      <c r="F100" s="42"/>
    </row>
    <row r="101" spans="2:6" ht="15">
      <c r="B101" s="7" t="s">
        <v>60</v>
      </c>
      <c r="C101" s="7"/>
      <c r="D101" s="26"/>
      <c r="E101" s="26"/>
      <c r="F101" s="42"/>
    </row>
    <row r="102" spans="2:6" ht="15">
      <c r="B102" s="7" t="s">
        <v>61</v>
      </c>
      <c r="C102" s="7"/>
      <c r="D102" s="26"/>
      <c r="E102" s="26"/>
      <c r="F102" s="42"/>
    </row>
    <row r="103" spans="2:6" ht="15">
      <c r="B103" s="7" t="s">
        <v>62</v>
      </c>
      <c r="C103" s="7"/>
      <c r="D103" s="26"/>
      <c r="E103" s="26"/>
      <c r="F103" s="42"/>
    </row>
    <row r="104" spans="2:6" ht="15">
      <c r="B104" s="7" t="s">
        <v>63</v>
      </c>
      <c r="C104" s="7"/>
      <c r="D104" s="26"/>
      <c r="E104" s="26"/>
      <c r="F104" s="42"/>
    </row>
    <row r="105" spans="2:6" ht="15">
      <c r="B105" s="7" t="s">
        <v>64</v>
      </c>
      <c r="C105" s="7"/>
      <c r="D105" s="26"/>
      <c r="E105" s="26"/>
      <c r="F105" s="42"/>
    </row>
    <row r="106" spans="2:6" ht="15">
      <c r="B106" s="7" t="s">
        <v>65</v>
      </c>
      <c r="C106" s="7"/>
      <c r="D106" s="26"/>
      <c r="E106" s="26"/>
      <c r="F106" s="42"/>
    </row>
    <row r="107" spans="2:6" ht="15">
      <c r="B107" s="7" t="s">
        <v>66</v>
      </c>
      <c r="C107" s="7"/>
      <c r="D107" s="26"/>
      <c r="E107" s="26"/>
      <c r="F107" s="42"/>
    </row>
    <row r="108" spans="2:6" ht="15">
      <c r="B108" s="7" t="s">
        <v>67</v>
      </c>
      <c r="C108" s="7"/>
      <c r="D108" s="26"/>
      <c r="E108" s="26"/>
      <c r="F108" s="42"/>
    </row>
    <row r="109" spans="2:6" ht="15">
      <c r="B109" s="7" t="s">
        <v>68</v>
      </c>
      <c r="C109" s="7"/>
      <c r="D109" s="26"/>
      <c r="E109" s="26"/>
      <c r="F109" s="42"/>
    </row>
    <row r="110" spans="2:6" ht="15">
      <c r="B110" s="7" t="s">
        <v>69</v>
      </c>
      <c r="C110" s="7"/>
      <c r="D110" s="26"/>
      <c r="E110" s="26"/>
      <c r="F110" s="42"/>
    </row>
    <row r="111" spans="2:6" ht="15">
      <c r="B111" s="7" t="s">
        <v>70</v>
      </c>
      <c r="C111" s="7"/>
      <c r="D111" s="26"/>
      <c r="E111" s="26"/>
      <c r="F111" s="24"/>
    </row>
    <row r="112" spans="2:6" ht="15">
      <c r="B112" s="7" t="s">
        <v>71</v>
      </c>
      <c r="C112" s="7"/>
      <c r="D112" s="42">
        <f>D114+D115+D116</f>
        <v>12254274.4</v>
      </c>
      <c r="E112" s="45">
        <f>D112*1.0132870839509</f>
        <v>12417097.972710166</v>
      </c>
      <c r="F112" s="45">
        <f>D112*1.0090425845604</f>
        <v>12365084.712488346</v>
      </c>
    </row>
    <row r="113" spans="2:6" ht="15">
      <c r="B113" s="7" t="s">
        <v>17</v>
      </c>
      <c r="C113" s="7"/>
      <c r="D113" s="26"/>
      <c r="E113" s="34"/>
      <c r="F113" s="45"/>
    </row>
    <row r="114" spans="2:6" ht="15">
      <c r="B114" s="7" t="s">
        <v>72</v>
      </c>
      <c r="C114" s="7"/>
      <c r="D114" s="26">
        <v>11327738.05</v>
      </c>
      <c r="E114" s="45">
        <f>E112-E116</f>
        <v>12417097.972710166</v>
      </c>
      <c r="F114" s="45">
        <f>F112-F116</f>
        <v>12365084.712488346</v>
      </c>
    </row>
    <row r="115" spans="2:6" ht="15">
      <c r="B115" s="7" t="s">
        <v>73</v>
      </c>
      <c r="C115" s="7"/>
      <c r="D115" s="26">
        <v>926536.35</v>
      </c>
      <c r="E115" s="34">
        <v>0</v>
      </c>
      <c r="F115" s="45">
        <v>0</v>
      </c>
    </row>
    <row r="116" spans="2:6" ht="15">
      <c r="B116" s="7" t="s">
        <v>74</v>
      </c>
      <c r="C116" s="7"/>
      <c r="D116" s="26"/>
      <c r="E116" s="45">
        <f>D116*1.0132870839509</f>
        <v>0</v>
      </c>
      <c r="F116" s="45">
        <f>D116*1.0090425845604</f>
        <v>0</v>
      </c>
    </row>
    <row r="117" spans="2:6" ht="45" customHeight="1">
      <c r="B117" s="9" t="s">
        <v>75</v>
      </c>
      <c r="C117" s="9"/>
      <c r="D117" s="30"/>
      <c r="E117" s="35"/>
      <c r="F117" s="45"/>
    </row>
    <row r="118" spans="2:6" ht="15">
      <c r="B118" s="7" t="s">
        <v>17</v>
      </c>
      <c r="C118" s="7"/>
      <c r="D118" s="26"/>
      <c r="E118" s="34"/>
      <c r="F118" s="45"/>
    </row>
    <row r="119" spans="2:6" ht="15">
      <c r="B119" s="7" t="s">
        <v>76</v>
      </c>
      <c r="C119" s="7"/>
      <c r="D119" s="26"/>
      <c r="E119" s="34"/>
      <c r="F119" s="45"/>
    </row>
    <row r="120" spans="2:6" ht="15">
      <c r="B120" s="7" t="s">
        <v>77</v>
      </c>
      <c r="C120" s="7"/>
      <c r="D120" s="26"/>
      <c r="E120" s="34"/>
      <c r="F120" s="45"/>
    </row>
    <row r="121" spans="2:6" ht="15">
      <c r="B121" s="7" t="s">
        <v>78</v>
      </c>
      <c r="C121" s="7"/>
      <c r="D121" s="26"/>
      <c r="E121" s="34"/>
      <c r="F121" s="45"/>
    </row>
    <row r="122" spans="2:6" ht="15">
      <c r="B122" s="7" t="s">
        <v>17</v>
      </c>
      <c r="C122" s="7"/>
      <c r="D122" s="26"/>
      <c r="E122" s="34"/>
      <c r="F122" s="45"/>
    </row>
    <row r="123" spans="2:6" ht="15">
      <c r="B123" s="7" t="s">
        <v>79</v>
      </c>
      <c r="C123" s="7"/>
      <c r="D123" s="26"/>
      <c r="E123" s="34"/>
      <c r="F123" s="45"/>
    </row>
    <row r="124" spans="2:6" ht="15">
      <c r="B124" s="7" t="s">
        <v>80</v>
      </c>
      <c r="C124" s="6" t="s">
        <v>86</v>
      </c>
      <c r="D124" s="25">
        <f>D126+D131+D139+D140</f>
        <v>12254274.399999999</v>
      </c>
      <c r="E124" s="38">
        <f>E126+E131+E139+E140</f>
        <v>12417097.972710164</v>
      </c>
      <c r="F124" s="38">
        <f>F126+F131+F139+F140</f>
        <v>12365084.712488346</v>
      </c>
    </row>
    <row r="125" spans="2:6" ht="15">
      <c r="B125" s="7" t="s">
        <v>17</v>
      </c>
      <c r="C125" s="46"/>
      <c r="D125" s="47"/>
      <c r="E125" s="48"/>
      <c r="F125" s="48"/>
    </row>
    <row r="126" spans="2:6" ht="15">
      <c r="B126" s="7" t="s">
        <v>81</v>
      </c>
      <c r="C126" s="6" t="s">
        <v>87</v>
      </c>
      <c r="D126" s="25">
        <f>D128+D129+D130</f>
        <v>9075180.54</v>
      </c>
      <c r="E126" s="38">
        <f>E128+E129+E130</f>
        <v>9195763.225704554</v>
      </c>
      <c r="F126" s="38">
        <f>F128+F129+F130</f>
        <v>9157243.627433848</v>
      </c>
    </row>
    <row r="127" spans="2:9" ht="15">
      <c r="B127" s="7" t="s">
        <v>15</v>
      </c>
      <c r="C127" s="46"/>
      <c r="D127" s="47"/>
      <c r="E127" s="48"/>
      <c r="F127" s="48"/>
      <c r="I127" s="49"/>
    </row>
    <row r="128" spans="2:6" ht="15">
      <c r="B128" s="7" t="s">
        <v>82</v>
      </c>
      <c r="C128" s="6" t="s">
        <v>88</v>
      </c>
      <c r="D128" s="26">
        <f>6829463.88+128768.62</f>
        <v>6958232.5</v>
      </c>
      <c r="E128" s="45">
        <f>D128*1.0132870839509</f>
        <v>7050687.119377381</v>
      </c>
      <c r="F128" s="45">
        <f>D128*1.0090425845604</f>
        <v>7021152.905772174</v>
      </c>
    </row>
    <row r="129" spans="2:6" ht="15">
      <c r="B129" s="7" t="s">
        <v>83</v>
      </c>
      <c r="C129" s="6" t="s">
        <v>89</v>
      </c>
      <c r="D129" s="26">
        <v>17800</v>
      </c>
      <c r="E129" s="45">
        <f>D129*1.0132870839509</f>
        <v>18036.510094326022</v>
      </c>
      <c r="F129" s="45">
        <f>D129*1.0090425845604</f>
        <v>17960.95800517512</v>
      </c>
    </row>
    <row r="130" spans="2:6" ht="15">
      <c r="B130" s="7" t="s">
        <v>84</v>
      </c>
      <c r="C130" s="6" t="s">
        <v>90</v>
      </c>
      <c r="D130" s="26">
        <f>2060212.61+38935.43</f>
        <v>2099148.04</v>
      </c>
      <c r="E130" s="45">
        <f>D130*1.0132870839509</f>
        <v>2127039.5962328473</v>
      </c>
      <c r="F130" s="45">
        <f>D130*1.0090425845604</f>
        <v>2118129.763656498</v>
      </c>
    </row>
    <row r="131" spans="2:6" ht="15">
      <c r="B131" s="7" t="s">
        <v>85</v>
      </c>
      <c r="C131" s="6" t="s">
        <v>91</v>
      </c>
      <c r="D131" s="25">
        <f>D133+D134+D135+D136+D137+D138</f>
        <v>1534857.54</v>
      </c>
      <c r="E131" s="38">
        <f>E133+E134+E135+E136+E137+E138</f>
        <v>1555251.3209866518</v>
      </c>
      <c r="F131" s="38">
        <f>F133+F134+F135+F136+F137+F138</f>
        <v>1548736.6190936177</v>
      </c>
    </row>
    <row r="132" spans="2:6" ht="15">
      <c r="B132" s="10" t="s">
        <v>15</v>
      </c>
      <c r="C132" s="46"/>
      <c r="D132" s="47"/>
      <c r="E132" s="48"/>
      <c r="F132" s="48"/>
    </row>
    <row r="133" spans="2:6" ht="15">
      <c r="B133" s="7" t="s">
        <v>92</v>
      </c>
      <c r="C133" s="6" t="s">
        <v>108</v>
      </c>
      <c r="D133" s="26">
        <f>13933.51+35600</f>
        <v>49533.51</v>
      </c>
      <c r="E133" s="45">
        <f aca="true" t="shared" si="0" ref="E133:E139">D133*1.0132870839509</f>
        <v>50191.66590575275</v>
      </c>
      <c r="F133" s="45">
        <f aca="true" t="shared" si="1" ref="F133:F139">D133*1.0090425845604</f>
        <v>49981.42095274843</v>
      </c>
    </row>
    <row r="134" spans="2:6" ht="15">
      <c r="B134" s="7" t="s">
        <v>93</v>
      </c>
      <c r="C134" s="6" t="s">
        <v>109</v>
      </c>
      <c r="D134" s="26">
        <v>411.9</v>
      </c>
      <c r="E134" s="45">
        <f t="shared" si="0"/>
        <v>417.3729498793757</v>
      </c>
      <c r="F134" s="45">
        <f t="shared" si="1"/>
        <v>415.6246405804288</v>
      </c>
    </row>
    <row r="135" spans="2:6" ht="15">
      <c r="B135" s="7" t="s">
        <v>94</v>
      </c>
      <c r="C135" s="6" t="s">
        <v>110</v>
      </c>
      <c r="D135" s="26">
        <v>273400</v>
      </c>
      <c r="E135" s="45">
        <f t="shared" si="0"/>
        <v>277032.68875217607</v>
      </c>
      <c r="F135" s="45">
        <f t="shared" si="1"/>
        <v>275872.24261881335</v>
      </c>
    </row>
    <row r="136" spans="2:6" ht="15">
      <c r="B136" s="7" t="s">
        <v>95</v>
      </c>
      <c r="C136" s="6" t="s">
        <v>111</v>
      </c>
      <c r="D136" s="26"/>
      <c r="E136" s="45">
        <f t="shared" si="0"/>
        <v>0</v>
      </c>
      <c r="F136" s="45">
        <f t="shared" si="1"/>
        <v>0</v>
      </c>
    </row>
    <row r="137" spans="2:6" ht="15">
      <c r="B137" s="7" t="s">
        <v>96</v>
      </c>
      <c r="C137" s="6" t="s">
        <v>112</v>
      </c>
      <c r="D137" s="26">
        <f>292630+640340</f>
        <v>932970</v>
      </c>
      <c r="E137" s="45">
        <f t="shared" si="0"/>
        <v>945366.4507136713</v>
      </c>
      <c r="F137" s="45">
        <f t="shared" si="1"/>
        <v>941406.4601173165</v>
      </c>
    </row>
    <row r="138" spans="2:6" ht="15">
      <c r="B138" s="7" t="s">
        <v>97</v>
      </c>
      <c r="C138" s="6" t="s">
        <v>113</v>
      </c>
      <c r="D138" s="26">
        <f>267182.13+11360</f>
        <v>278542.13</v>
      </c>
      <c r="E138" s="45">
        <f t="shared" si="0"/>
        <v>282243.1426651725</v>
      </c>
      <c r="F138" s="45">
        <f t="shared" si="1"/>
        <v>281060.87076415896</v>
      </c>
    </row>
    <row r="139" spans="2:6" ht="15">
      <c r="B139" s="7" t="s">
        <v>98</v>
      </c>
      <c r="C139" s="6" t="s">
        <v>114</v>
      </c>
      <c r="D139" s="26">
        <v>48600</v>
      </c>
      <c r="E139" s="45">
        <f t="shared" si="0"/>
        <v>49245.752280013745</v>
      </c>
      <c r="F139" s="45">
        <f t="shared" si="1"/>
        <v>49039.469609635446</v>
      </c>
    </row>
    <row r="140" spans="2:6" ht="15">
      <c r="B140" s="7" t="s">
        <v>99</v>
      </c>
      <c r="C140" s="6" t="s">
        <v>115</v>
      </c>
      <c r="D140" s="25">
        <f>D142+D145</f>
        <v>1595636.3199999998</v>
      </c>
      <c r="E140" s="38">
        <f>E142+E145</f>
        <v>1616837.673738945</v>
      </c>
      <c r="F140" s="38">
        <f>F142+F145</f>
        <v>1610064.9963512456</v>
      </c>
    </row>
    <row r="141" spans="2:6" ht="15">
      <c r="B141" s="7" t="s">
        <v>15</v>
      </c>
      <c r="C141" s="46"/>
      <c r="D141" s="47"/>
      <c r="E141" s="48"/>
      <c r="F141" s="48"/>
    </row>
    <row r="142" spans="2:6" ht="15">
      <c r="B142" s="7" t="s">
        <v>100</v>
      </c>
      <c r="C142" s="6" t="s">
        <v>116</v>
      </c>
      <c r="D142" s="26">
        <f>306533.89</f>
        <v>306533.89</v>
      </c>
      <c r="E142" s="45">
        <f>D142*1.0132870839509</f>
        <v>310606.831530226</v>
      </c>
      <c r="F142" s="45">
        <f>D142*1.0090425845604</f>
        <v>309305.7486209534</v>
      </c>
    </row>
    <row r="143" spans="2:6" ht="15">
      <c r="B143" s="7" t="s">
        <v>101</v>
      </c>
      <c r="C143" s="6" t="s">
        <v>117</v>
      </c>
      <c r="D143" s="26"/>
      <c r="E143" s="34"/>
      <c r="F143" s="34"/>
    </row>
    <row r="144" spans="2:6" ht="15">
      <c r="B144" s="7" t="s">
        <v>102</v>
      </c>
      <c r="C144" s="6" t="s">
        <v>118</v>
      </c>
      <c r="D144" s="26"/>
      <c r="E144" s="34"/>
      <c r="F144" s="34"/>
    </row>
    <row r="145" spans="2:6" ht="15">
      <c r="B145" s="7" t="s">
        <v>103</v>
      </c>
      <c r="C145" s="6" t="s">
        <v>119</v>
      </c>
      <c r="D145" s="26">
        <f>1217570.13+71532.3</f>
        <v>1289102.43</v>
      </c>
      <c r="E145" s="45">
        <f>D145*1.0132870839509</f>
        <v>1306230.842208719</v>
      </c>
      <c r="F145" s="45">
        <f>D145*1.0090425845604</f>
        <v>1300759.2477302921</v>
      </c>
    </row>
    <row r="146" spans="2:6" ht="15">
      <c r="B146" s="7" t="s">
        <v>104</v>
      </c>
      <c r="C146" s="6" t="s">
        <v>120</v>
      </c>
      <c r="D146" s="26"/>
      <c r="E146" s="26"/>
      <c r="F146" s="25"/>
    </row>
    <row r="147" spans="2:6" ht="15">
      <c r="B147" s="7" t="s">
        <v>15</v>
      </c>
      <c r="C147" s="46"/>
      <c r="D147" s="47"/>
      <c r="E147" s="47"/>
      <c r="F147" s="42"/>
    </row>
    <row r="148" spans="2:6" ht="30">
      <c r="B148" s="9" t="s">
        <v>105</v>
      </c>
      <c r="C148" s="6" t="s">
        <v>121</v>
      </c>
      <c r="D148" s="26"/>
      <c r="E148" s="26"/>
      <c r="F148" s="25"/>
    </row>
    <row r="149" spans="2:6" ht="15">
      <c r="B149" s="7" t="s">
        <v>106</v>
      </c>
      <c r="C149" s="7"/>
      <c r="D149" s="26"/>
      <c r="E149" s="26"/>
      <c r="F149" s="42"/>
    </row>
    <row r="150" spans="2:6" ht="15">
      <c r="B150" s="7" t="s">
        <v>107</v>
      </c>
      <c r="C150" s="7"/>
      <c r="D150" s="26"/>
      <c r="E150" s="26"/>
      <c r="F150" s="42"/>
    </row>
    <row r="152" spans="2:8" ht="16.5">
      <c r="B152" s="1" t="s">
        <v>122</v>
      </c>
      <c r="C152" s="1"/>
      <c r="D152" s="1"/>
      <c r="E152" s="1"/>
      <c r="F152" s="60" t="s">
        <v>141</v>
      </c>
      <c r="G152" s="60"/>
      <c r="H152" s="60"/>
    </row>
    <row r="153" spans="2:8" ht="16.5">
      <c r="B153" s="11" t="s">
        <v>130</v>
      </c>
      <c r="C153" s="11"/>
      <c r="D153" s="11"/>
      <c r="E153" s="11"/>
      <c r="F153" s="59" t="s">
        <v>123</v>
      </c>
      <c r="G153" s="67"/>
      <c r="H153" s="67"/>
    </row>
    <row r="154" ht="7.5" customHeight="1"/>
    <row r="155" spans="2:8" ht="16.5">
      <c r="B155" s="1" t="s">
        <v>124</v>
      </c>
      <c r="C155" s="1"/>
      <c r="D155" s="1"/>
      <c r="E155" s="1"/>
      <c r="F155" s="60" t="s">
        <v>133</v>
      </c>
      <c r="G155" s="60"/>
      <c r="H155" s="60"/>
    </row>
    <row r="156" spans="2:8" ht="16.5">
      <c r="B156" s="1" t="s">
        <v>131</v>
      </c>
      <c r="C156" s="1"/>
      <c r="D156" s="1"/>
      <c r="E156" s="1"/>
      <c r="F156" s="59" t="s">
        <v>123</v>
      </c>
      <c r="G156" s="59"/>
      <c r="H156" s="59"/>
    </row>
    <row r="158" spans="2:8" ht="16.5">
      <c r="B158" s="1" t="s">
        <v>125</v>
      </c>
      <c r="C158" s="1"/>
      <c r="D158" s="1"/>
      <c r="E158" s="1"/>
      <c r="F158" s="60" t="s">
        <v>134</v>
      </c>
      <c r="G158" s="60"/>
      <c r="H158" s="60"/>
    </row>
    <row r="159" spans="2:8" ht="16.5">
      <c r="B159" s="11" t="s">
        <v>135</v>
      </c>
      <c r="C159" s="11"/>
      <c r="D159" s="11"/>
      <c r="E159" s="11"/>
      <c r="F159" s="59" t="s">
        <v>123</v>
      </c>
      <c r="G159" s="59"/>
      <c r="H159" s="59"/>
    </row>
    <row r="160" spans="2:5" ht="16.5">
      <c r="B160" s="11" t="s">
        <v>148</v>
      </c>
      <c r="C160" s="11"/>
      <c r="D160" s="11"/>
      <c r="E160" s="11"/>
    </row>
  </sheetData>
  <sheetProtection/>
  <mergeCells count="35">
    <mergeCell ref="B14:E14"/>
    <mergeCell ref="F6:H6"/>
    <mergeCell ref="F1:H1"/>
    <mergeCell ref="F2:H2"/>
    <mergeCell ref="F3:H3"/>
    <mergeCell ref="F4:H4"/>
    <mergeCell ref="F5:H5"/>
    <mergeCell ref="G18:H18"/>
    <mergeCell ref="G19:H19"/>
    <mergeCell ref="B8:G8"/>
    <mergeCell ref="B9:G9"/>
    <mergeCell ref="G10:H10"/>
    <mergeCell ref="G11:H11"/>
    <mergeCell ref="G12:H12"/>
    <mergeCell ref="G13:H13"/>
    <mergeCell ref="G14:H14"/>
    <mergeCell ref="G15:H15"/>
    <mergeCell ref="G16:H16"/>
    <mergeCell ref="G17:H17"/>
    <mergeCell ref="F153:H153"/>
    <mergeCell ref="G20:H20"/>
    <mergeCell ref="G21:H21"/>
    <mergeCell ref="B23:F23"/>
    <mergeCell ref="B24:F24"/>
    <mergeCell ref="B25:F25"/>
    <mergeCell ref="B26:F26"/>
    <mergeCell ref="B28:F28"/>
    <mergeCell ref="B30:H30"/>
    <mergeCell ref="F156:H156"/>
    <mergeCell ref="F158:H158"/>
    <mergeCell ref="F159:H159"/>
    <mergeCell ref="B42:B43"/>
    <mergeCell ref="F42:F43"/>
    <mergeCell ref="F152:H152"/>
    <mergeCell ref="F155:H155"/>
  </mergeCells>
  <printOptions/>
  <pageMargins left="0.7480314960629921" right="0.7480314960629921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0"/>
  <sheetViews>
    <sheetView zoomScalePageLayoutView="0" workbookViewId="0" topLeftCell="A127">
      <selection activeCell="D146" sqref="D146"/>
    </sheetView>
  </sheetViews>
  <sheetFormatPr defaultColWidth="9.140625" defaultRowHeight="12.75"/>
  <cols>
    <col min="2" max="2" width="66.421875" style="0" customWidth="1"/>
    <col min="3" max="3" width="5.7109375" style="0" customWidth="1"/>
    <col min="4" max="4" width="12.28125" style="0" customWidth="1"/>
    <col min="5" max="5" width="9.7109375" style="0" customWidth="1"/>
    <col min="6" max="6" width="12.57421875" style="0" customWidth="1"/>
    <col min="7" max="7" width="7.140625" style="0" customWidth="1"/>
    <col min="9" max="9" width="17.8515625" style="0" customWidth="1"/>
  </cols>
  <sheetData>
    <row r="1" spans="2:8" ht="16.5">
      <c r="B1" s="1"/>
      <c r="C1" s="1"/>
      <c r="D1" s="1"/>
      <c r="E1" s="1"/>
      <c r="F1" s="80" t="s">
        <v>0</v>
      </c>
      <c r="G1" s="80"/>
      <c r="H1" s="80"/>
    </row>
    <row r="2" spans="6:8" ht="12.75">
      <c r="F2" s="81" t="s">
        <v>142</v>
      </c>
      <c r="G2" s="87"/>
      <c r="H2" s="87"/>
    </row>
    <row r="3" spans="2:8" ht="22.5" customHeight="1">
      <c r="B3" s="1"/>
      <c r="C3" s="1"/>
      <c r="D3" s="1"/>
      <c r="E3" s="1"/>
      <c r="F3" s="82" t="s">
        <v>132</v>
      </c>
      <c r="G3" s="88"/>
      <c r="H3" s="88"/>
    </row>
    <row r="4" spans="6:8" ht="12.75">
      <c r="F4" s="84" t="s">
        <v>143</v>
      </c>
      <c r="G4" s="89"/>
      <c r="H4" s="89"/>
    </row>
    <row r="5" spans="2:8" ht="12.75">
      <c r="B5" s="13"/>
      <c r="C5" s="13"/>
      <c r="D5" s="13"/>
      <c r="E5" s="13"/>
      <c r="F5" s="82" t="s">
        <v>1</v>
      </c>
      <c r="G5" s="88"/>
      <c r="H5" s="88"/>
    </row>
    <row r="6" spans="2:8" ht="12.75">
      <c r="B6" s="13"/>
      <c r="C6" s="13"/>
      <c r="D6" s="13"/>
      <c r="E6" s="13"/>
      <c r="F6" s="78" t="s">
        <v>150</v>
      </c>
      <c r="G6" s="86"/>
      <c r="H6" s="86"/>
    </row>
    <row r="8" spans="2:7" ht="21" customHeight="1">
      <c r="B8" s="74" t="s">
        <v>2</v>
      </c>
      <c r="C8" s="74"/>
      <c r="D8" s="74"/>
      <c r="E8" s="74"/>
      <c r="F8" s="90"/>
      <c r="G8" s="90"/>
    </row>
    <row r="9" spans="2:7" ht="19.5" customHeight="1">
      <c r="B9" s="76" t="s">
        <v>151</v>
      </c>
      <c r="C9" s="76"/>
      <c r="D9" s="76"/>
      <c r="E9" s="76"/>
      <c r="F9" s="90"/>
      <c r="G9" s="90"/>
    </row>
    <row r="10" spans="2:8" ht="12.75">
      <c r="B10" s="2"/>
      <c r="C10" s="2"/>
      <c r="D10" s="2"/>
      <c r="E10" s="2"/>
      <c r="G10" s="65" t="s">
        <v>5</v>
      </c>
      <c r="H10" s="66"/>
    </row>
    <row r="11" spans="2:8" ht="15" customHeight="1">
      <c r="B11" s="14" t="s">
        <v>149</v>
      </c>
      <c r="C11" s="14"/>
      <c r="D11" s="14"/>
      <c r="E11" s="14"/>
      <c r="F11" s="15" t="s">
        <v>3</v>
      </c>
      <c r="G11" s="65"/>
      <c r="H11" s="66"/>
    </row>
    <row r="12" spans="2:8" ht="13.5" customHeight="1">
      <c r="B12" s="1"/>
      <c r="C12" s="1"/>
      <c r="D12" s="1"/>
      <c r="E12" s="1"/>
      <c r="F12" s="12" t="s">
        <v>4</v>
      </c>
      <c r="G12" s="77">
        <v>41640</v>
      </c>
      <c r="H12" s="66"/>
    </row>
    <row r="13" spans="2:8" ht="12.75" customHeight="1">
      <c r="B13" s="1"/>
      <c r="C13" s="1"/>
      <c r="D13" s="1"/>
      <c r="E13" s="1"/>
      <c r="G13" s="65"/>
      <c r="H13" s="66"/>
    </row>
    <row r="14" spans="2:8" ht="26.25" customHeight="1">
      <c r="B14" s="85" t="s">
        <v>144</v>
      </c>
      <c r="C14" s="85"/>
      <c r="D14" s="85"/>
      <c r="E14" s="85"/>
      <c r="G14" s="65"/>
      <c r="H14" s="66"/>
    </row>
    <row r="15" spans="2:8" ht="12.75">
      <c r="B15" s="16" t="s">
        <v>126</v>
      </c>
      <c r="C15" s="16"/>
      <c r="D15" s="16"/>
      <c r="E15" s="16"/>
      <c r="G15" s="65"/>
      <c r="H15" s="66"/>
    </row>
    <row r="16" spans="7:8" ht="12.75">
      <c r="G16" s="65"/>
      <c r="H16" s="66"/>
    </row>
    <row r="17" spans="2:8" ht="14.25" customHeight="1">
      <c r="B17" s="1"/>
      <c r="C17" s="1"/>
      <c r="D17" s="1"/>
      <c r="E17" s="1"/>
      <c r="G17" s="65"/>
      <c r="H17" s="66"/>
    </row>
    <row r="18" spans="6:8" ht="12.75">
      <c r="F18" s="12" t="s">
        <v>6</v>
      </c>
      <c r="G18" s="65">
        <v>46572538</v>
      </c>
      <c r="H18" s="66"/>
    </row>
    <row r="19" spans="2:8" ht="13.5" customHeight="1">
      <c r="B19" s="17" t="s">
        <v>139</v>
      </c>
      <c r="C19" s="17"/>
      <c r="D19" s="17"/>
      <c r="E19" s="17"/>
      <c r="G19" s="65"/>
      <c r="H19" s="66"/>
    </row>
    <row r="20" spans="2:8" ht="14.25" customHeight="1">
      <c r="B20" s="1"/>
      <c r="C20" s="1"/>
      <c r="D20" s="1"/>
      <c r="E20" s="1"/>
      <c r="G20" s="65"/>
      <c r="H20" s="66"/>
    </row>
    <row r="21" spans="2:8" ht="12.75">
      <c r="B21" s="12" t="s">
        <v>7</v>
      </c>
      <c r="C21" s="12"/>
      <c r="D21" s="12"/>
      <c r="E21" s="12"/>
      <c r="F21" s="12" t="s">
        <v>8</v>
      </c>
      <c r="G21" s="65">
        <v>383</v>
      </c>
      <c r="H21" s="66"/>
    </row>
    <row r="22" spans="2:5" ht="16.5">
      <c r="B22" s="3"/>
      <c r="C22" s="3"/>
      <c r="D22" s="3"/>
      <c r="E22" s="3"/>
    </row>
    <row r="23" spans="2:6" ht="17.25" customHeight="1">
      <c r="B23" s="87" t="s">
        <v>137</v>
      </c>
      <c r="C23" s="87"/>
      <c r="D23" s="87"/>
      <c r="E23" s="87"/>
      <c r="F23" s="87"/>
    </row>
    <row r="24" spans="2:6" ht="16.5">
      <c r="B24" s="69" t="s">
        <v>9</v>
      </c>
      <c r="C24" s="69"/>
      <c r="D24" s="69"/>
      <c r="E24" s="69"/>
      <c r="F24" s="91"/>
    </row>
    <row r="25" spans="2:6" ht="18.75" customHeight="1">
      <c r="B25" s="87" t="s">
        <v>138</v>
      </c>
      <c r="C25" s="87"/>
      <c r="D25" s="87"/>
      <c r="E25" s="87"/>
      <c r="F25" s="87"/>
    </row>
    <row r="26" spans="2:6" ht="16.5">
      <c r="B26" s="70" t="s">
        <v>127</v>
      </c>
      <c r="C26" s="70"/>
      <c r="D26" s="70"/>
      <c r="E26" s="70"/>
      <c r="F26" s="92"/>
    </row>
    <row r="28" spans="2:6" ht="16.5">
      <c r="B28" s="72" t="s">
        <v>10</v>
      </c>
      <c r="C28" s="72"/>
      <c r="D28" s="72"/>
      <c r="E28" s="72"/>
      <c r="F28" s="93"/>
    </row>
    <row r="30" spans="2:8" ht="30.75" customHeight="1">
      <c r="B30" s="57" t="s">
        <v>140</v>
      </c>
      <c r="C30" s="85"/>
      <c r="D30" s="85"/>
      <c r="E30" s="85"/>
      <c r="F30" s="85"/>
      <c r="G30" s="85"/>
      <c r="H30" s="85"/>
    </row>
    <row r="31" spans="2:5" ht="16.5">
      <c r="B31" s="11" t="s">
        <v>136</v>
      </c>
      <c r="C31" s="11"/>
      <c r="D31" s="11"/>
      <c r="E31" s="11"/>
    </row>
    <row r="32" spans="2:5" ht="16.5">
      <c r="B32" s="1" t="s">
        <v>11</v>
      </c>
      <c r="C32" s="1"/>
      <c r="D32" s="1"/>
      <c r="E32" s="1"/>
    </row>
    <row r="33" ht="9" customHeight="1"/>
    <row r="34" spans="2:5" ht="16.5">
      <c r="B34" s="11" t="s">
        <v>128</v>
      </c>
      <c r="C34" s="11"/>
      <c r="D34" s="11"/>
      <c r="E34" s="11"/>
    </row>
    <row r="36" spans="2:6" ht="16.5">
      <c r="B36" s="4" t="s">
        <v>12</v>
      </c>
      <c r="C36" s="4"/>
      <c r="D36" s="5">
        <v>2014</v>
      </c>
      <c r="E36" s="5">
        <v>2015</v>
      </c>
      <c r="F36" s="5">
        <v>2016</v>
      </c>
    </row>
    <row r="37" spans="2:6" ht="15">
      <c r="B37" s="36" t="s">
        <v>13</v>
      </c>
      <c r="C37" s="37">
        <v>2</v>
      </c>
      <c r="D37" s="37">
        <v>3</v>
      </c>
      <c r="E37" s="37">
        <v>4</v>
      </c>
      <c r="F37" s="37">
        <v>5</v>
      </c>
    </row>
    <row r="38" spans="2:6" ht="15">
      <c r="B38" s="7" t="s">
        <v>14</v>
      </c>
      <c r="C38" s="7"/>
      <c r="D38" s="25">
        <v>8303604.23</v>
      </c>
      <c r="E38" s="26"/>
      <c r="F38" s="22"/>
    </row>
    <row r="39" spans="2:6" ht="15">
      <c r="B39" s="7" t="s">
        <v>15</v>
      </c>
      <c r="C39" s="7"/>
      <c r="D39" s="25"/>
      <c r="E39" s="26"/>
      <c r="F39" s="22"/>
    </row>
    <row r="40" spans="2:6" ht="15">
      <c r="B40" s="7" t="s">
        <v>16</v>
      </c>
      <c r="C40" s="7"/>
      <c r="D40" s="25">
        <f>D43</f>
        <v>1714578</v>
      </c>
      <c r="E40" s="26"/>
      <c r="F40" s="22"/>
    </row>
    <row r="41" spans="2:6" ht="15">
      <c r="B41" s="20" t="s">
        <v>17</v>
      </c>
      <c r="C41" s="20"/>
      <c r="D41" s="51"/>
      <c r="E41" s="27"/>
      <c r="F41" s="22"/>
    </row>
    <row r="42" spans="2:6" ht="12.75" customHeight="1">
      <c r="B42" s="61" t="s">
        <v>129</v>
      </c>
      <c r="C42" s="18"/>
      <c r="D42" s="52"/>
      <c r="E42" s="28"/>
      <c r="F42" s="95"/>
    </row>
    <row r="43" spans="2:6" ht="18.75" customHeight="1">
      <c r="B43" s="94"/>
      <c r="C43" s="19"/>
      <c r="D43" s="53">
        <v>1714578</v>
      </c>
      <c r="E43" s="29"/>
      <c r="F43" s="96"/>
    </row>
    <row r="44" spans="2:6" ht="45">
      <c r="B44" s="9" t="s">
        <v>18</v>
      </c>
      <c r="C44" s="9"/>
      <c r="D44" s="54"/>
      <c r="E44" s="30"/>
      <c r="F44" s="22"/>
    </row>
    <row r="45" spans="2:6" ht="45">
      <c r="B45" s="9" t="s">
        <v>19</v>
      </c>
      <c r="C45" s="9"/>
      <c r="D45" s="54"/>
      <c r="E45" s="30"/>
      <c r="F45" s="22"/>
    </row>
    <row r="46" spans="2:6" ht="15">
      <c r="B46" s="8" t="s">
        <v>20</v>
      </c>
      <c r="C46" s="8"/>
      <c r="D46" s="55">
        <v>474863.85</v>
      </c>
      <c r="E46" s="31"/>
      <c r="F46" s="22"/>
    </row>
    <row r="47" spans="2:6" ht="30">
      <c r="B47" s="9" t="s">
        <v>21</v>
      </c>
      <c r="C47" s="9"/>
      <c r="D47" s="54">
        <f>5385969.49+1203056.74</f>
        <v>6589026.23</v>
      </c>
      <c r="E47" s="30"/>
      <c r="F47" s="22"/>
    </row>
    <row r="48" spans="2:6" ht="15">
      <c r="B48" s="7" t="s">
        <v>17</v>
      </c>
      <c r="C48" s="7"/>
      <c r="D48" s="25"/>
      <c r="E48" s="26"/>
      <c r="F48" s="22"/>
    </row>
    <row r="49" spans="2:6" ht="30" customHeight="1">
      <c r="B49" s="50" t="s">
        <v>22</v>
      </c>
      <c r="C49" s="8"/>
      <c r="D49" s="55">
        <v>5385969.49</v>
      </c>
      <c r="E49" s="31"/>
      <c r="F49" s="22"/>
    </row>
    <row r="50" spans="2:6" ht="15">
      <c r="B50" s="8" t="s">
        <v>23</v>
      </c>
      <c r="C50" s="8"/>
      <c r="D50" s="55">
        <v>863192.37</v>
      </c>
      <c r="E50" s="31"/>
      <c r="F50" s="22"/>
    </row>
    <row r="51" spans="2:6" ht="15">
      <c r="B51" s="7" t="s">
        <v>24</v>
      </c>
      <c r="C51" s="7"/>
      <c r="D51" s="26"/>
      <c r="E51" s="26"/>
      <c r="F51" s="22"/>
    </row>
    <row r="52" spans="2:6" ht="15">
      <c r="B52" s="7" t="s">
        <v>15</v>
      </c>
      <c r="C52" s="7"/>
      <c r="D52" s="26"/>
      <c r="E52" s="26"/>
      <c r="F52" s="22"/>
    </row>
    <row r="53" spans="2:6" ht="30">
      <c r="B53" s="9" t="s">
        <v>25</v>
      </c>
      <c r="C53" s="9"/>
      <c r="D53" s="30"/>
      <c r="E53" s="30"/>
      <c r="F53" s="22"/>
    </row>
    <row r="54" spans="2:6" ht="30">
      <c r="B54" s="9" t="s">
        <v>26</v>
      </c>
      <c r="C54" s="9"/>
      <c r="D54" s="22">
        <f>D56+D57+D58+D59+D60+D61+D62+D63+D64+D65</f>
        <v>21408.59</v>
      </c>
      <c r="E54" s="22"/>
      <c r="F54" s="22"/>
    </row>
    <row r="55" spans="2:6" ht="15">
      <c r="B55" s="7" t="s">
        <v>17</v>
      </c>
      <c r="C55" s="7"/>
      <c r="D55" s="26"/>
      <c r="E55" s="26"/>
      <c r="F55" s="22"/>
    </row>
    <row r="56" spans="2:6" ht="15">
      <c r="B56" s="7" t="s">
        <v>27</v>
      </c>
      <c r="C56" s="7"/>
      <c r="D56" s="26"/>
      <c r="E56" s="26"/>
      <c r="F56" s="22"/>
    </row>
    <row r="57" spans="2:6" ht="15">
      <c r="B57" s="7" t="s">
        <v>28</v>
      </c>
      <c r="C57" s="7"/>
      <c r="D57" s="26"/>
      <c r="E57" s="26"/>
      <c r="F57" s="22"/>
    </row>
    <row r="58" spans="2:6" ht="15">
      <c r="B58" s="7" t="s">
        <v>29</v>
      </c>
      <c r="C58" s="7"/>
      <c r="D58" s="26">
        <v>21408.59</v>
      </c>
      <c r="E58" s="26"/>
      <c r="F58" s="22"/>
    </row>
    <row r="59" spans="2:6" ht="15">
      <c r="B59" s="7" t="s">
        <v>30</v>
      </c>
      <c r="C59" s="7"/>
      <c r="D59" s="26"/>
      <c r="E59" s="26"/>
      <c r="F59" s="22"/>
    </row>
    <row r="60" spans="2:6" ht="15">
      <c r="B60" s="7" t="s">
        <v>31</v>
      </c>
      <c r="C60" s="7"/>
      <c r="D60" s="26"/>
      <c r="E60" s="26"/>
      <c r="F60" s="22"/>
    </row>
    <row r="61" spans="2:6" ht="15">
      <c r="B61" s="7" t="s">
        <v>32</v>
      </c>
      <c r="C61" s="7"/>
      <c r="D61" s="26"/>
      <c r="E61" s="26"/>
      <c r="F61" s="22"/>
    </row>
    <row r="62" spans="2:6" ht="15">
      <c r="B62" s="7" t="s">
        <v>33</v>
      </c>
      <c r="C62" s="7"/>
      <c r="D62" s="26"/>
      <c r="E62" s="26"/>
      <c r="F62" s="22"/>
    </row>
    <row r="63" spans="2:6" ht="15">
      <c r="B63" s="7" t="s">
        <v>34</v>
      </c>
      <c r="C63" s="7"/>
      <c r="D63" s="26"/>
      <c r="E63" s="26"/>
      <c r="F63" s="22"/>
    </row>
    <row r="64" spans="2:6" ht="15">
      <c r="B64" s="7" t="s">
        <v>35</v>
      </c>
      <c r="C64" s="7"/>
      <c r="D64" s="26"/>
      <c r="E64" s="26"/>
      <c r="F64" s="23"/>
    </row>
    <row r="65" spans="2:6" ht="15">
      <c r="B65" s="7" t="s">
        <v>36</v>
      </c>
      <c r="C65" s="7"/>
      <c r="D65" s="26"/>
      <c r="E65" s="26"/>
      <c r="F65" s="22"/>
    </row>
    <row r="66" spans="2:6" ht="45">
      <c r="B66" s="9" t="s">
        <v>37</v>
      </c>
      <c r="C66" s="9"/>
      <c r="D66" s="30"/>
      <c r="E66" s="30"/>
      <c r="F66" s="22"/>
    </row>
    <row r="67" spans="2:6" ht="15">
      <c r="B67" s="7" t="s">
        <v>17</v>
      </c>
      <c r="C67" s="7"/>
      <c r="D67" s="26"/>
      <c r="E67" s="26"/>
      <c r="F67" s="22"/>
    </row>
    <row r="68" spans="2:6" ht="15">
      <c r="B68" s="7" t="s">
        <v>38</v>
      </c>
      <c r="C68" s="7"/>
      <c r="D68" s="26"/>
      <c r="E68" s="26"/>
      <c r="F68" s="22"/>
    </row>
    <row r="69" spans="2:6" ht="15">
      <c r="B69" s="7" t="s">
        <v>28</v>
      </c>
      <c r="C69" s="7"/>
      <c r="D69" s="26"/>
      <c r="E69" s="26"/>
      <c r="F69" s="22"/>
    </row>
    <row r="70" spans="2:6" ht="15">
      <c r="B70" s="7" t="s">
        <v>29</v>
      </c>
      <c r="C70" s="7"/>
      <c r="D70" s="26"/>
      <c r="E70" s="26"/>
      <c r="F70" s="22"/>
    </row>
    <row r="71" spans="2:6" ht="15">
      <c r="B71" s="7" t="s">
        <v>30</v>
      </c>
      <c r="C71" s="7"/>
      <c r="D71" s="26"/>
      <c r="E71" s="26"/>
      <c r="F71" s="22"/>
    </row>
    <row r="72" spans="2:6" ht="15">
      <c r="B72" s="7" t="s">
        <v>31</v>
      </c>
      <c r="C72" s="7"/>
      <c r="D72" s="26"/>
      <c r="E72" s="26"/>
      <c r="F72" s="22"/>
    </row>
    <row r="73" spans="2:6" ht="15">
      <c r="B73" s="7" t="s">
        <v>32</v>
      </c>
      <c r="C73" s="7"/>
      <c r="D73" s="26"/>
      <c r="E73" s="26"/>
      <c r="F73" s="22"/>
    </row>
    <row r="74" spans="2:6" ht="15">
      <c r="B74" s="7" t="s">
        <v>33</v>
      </c>
      <c r="C74" s="7"/>
      <c r="D74" s="26"/>
      <c r="E74" s="26"/>
      <c r="F74" s="22"/>
    </row>
    <row r="75" spans="2:6" ht="15">
      <c r="B75" s="7" t="s">
        <v>39</v>
      </c>
      <c r="C75" s="7"/>
      <c r="D75" s="26"/>
      <c r="E75" s="26"/>
      <c r="F75" s="22"/>
    </row>
    <row r="76" spans="2:6" ht="15">
      <c r="B76" s="7" t="s">
        <v>35</v>
      </c>
      <c r="C76" s="7"/>
      <c r="D76" s="26"/>
      <c r="E76" s="26"/>
      <c r="F76" s="22"/>
    </row>
    <row r="77" spans="2:6" ht="15">
      <c r="B77" s="7" t="s">
        <v>36</v>
      </c>
      <c r="C77" s="7"/>
      <c r="D77" s="26"/>
      <c r="E77" s="26"/>
      <c r="F77" s="22"/>
    </row>
    <row r="78" spans="2:6" ht="15">
      <c r="B78" s="7" t="s">
        <v>40</v>
      </c>
      <c r="C78" s="7"/>
      <c r="D78" s="26"/>
      <c r="E78" s="26"/>
      <c r="F78" s="22"/>
    </row>
    <row r="79" spans="2:6" ht="15">
      <c r="B79" s="7" t="s">
        <v>15</v>
      </c>
      <c r="C79" s="7"/>
      <c r="D79" s="26"/>
      <c r="E79" s="26"/>
      <c r="F79" s="22"/>
    </row>
    <row r="80" spans="2:6" ht="15">
      <c r="B80" s="7" t="s">
        <v>41</v>
      </c>
      <c r="C80" s="7"/>
      <c r="D80" s="26"/>
      <c r="E80" s="26"/>
      <c r="F80" s="22"/>
    </row>
    <row r="81" spans="2:6" ht="31.5" customHeight="1">
      <c r="B81" s="9" t="s">
        <v>42</v>
      </c>
      <c r="C81" s="9"/>
      <c r="D81" s="22">
        <f>D83+D84+D85+D86+D87+D88+D89+D90+D91+D92+D93+D94+D95</f>
        <v>96259.53</v>
      </c>
      <c r="E81" s="22"/>
      <c r="F81" s="22"/>
    </row>
    <row r="82" spans="2:6" ht="15">
      <c r="B82" s="7" t="s">
        <v>17</v>
      </c>
      <c r="C82" s="7"/>
      <c r="D82" s="26"/>
      <c r="E82" s="26"/>
      <c r="F82" s="22"/>
    </row>
    <row r="83" spans="2:6" ht="15">
      <c r="B83" s="7" t="s">
        <v>43</v>
      </c>
      <c r="C83" s="7"/>
      <c r="D83" s="26"/>
      <c r="E83" s="26"/>
      <c r="F83" s="22"/>
    </row>
    <row r="84" spans="2:6" ht="15">
      <c r="B84" s="7" t="s">
        <v>44</v>
      </c>
      <c r="C84" s="7"/>
      <c r="D84" s="25">
        <f>5358+1780</f>
        <v>7138</v>
      </c>
      <c r="E84" s="26"/>
      <c r="F84" s="22"/>
    </row>
    <row r="85" spans="2:6" ht="15">
      <c r="B85" s="8" t="s">
        <v>45</v>
      </c>
      <c r="C85" s="8"/>
      <c r="D85" s="55"/>
      <c r="E85" s="31"/>
      <c r="F85" s="22"/>
    </row>
    <row r="86" spans="2:6" ht="15">
      <c r="B86" s="8" t="s">
        <v>46</v>
      </c>
      <c r="C86" s="8"/>
      <c r="D86" s="55">
        <v>5199.95</v>
      </c>
      <c r="E86" s="31"/>
      <c r="F86" s="22"/>
    </row>
    <row r="87" spans="2:6" ht="15">
      <c r="B87" s="8" t="s">
        <v>47</v>
      </c>
      <c r="C87" s="8"/>
      <c r="D87" s="55">
        <v>3600</v>
      </c>
      <c r="E87" s="31"/>
      <c r="F87" s="22"/>
    </row>
    <row r="88" spans="2:6" ht="15">
      <c r="B88" s="8" t="s">
        <v>48</v>
      </c>
      <c r="C88" s="8"/>
      <c r="D88" s="55">
        <v>0</v>
      </c>
      <c r="E88" s="31"/>
      <c r="F88" s="22"/>
    </row>
    <row r="89" spans="2:6" ht="15">
      <c r="B89" s="8" t="s">
        <v>49</v>
      </c>
      <c r="C89" s="8"/>
      <c r="D89" s="55"/>
      <c r="E89" s="31"/>
      <c r="F89" s="22"/>
    </row>
    <row r="90" spans="2:6" ht="15">
      <c r="B90" s="8" t="s">
        <v>50</v>
      </c>
      <c r="C90" s="8"/>
      <c r="D90" s="55"/>
      <c r="E90" s="31"/>
      <c r="F90" s="22"/>
    </row>
    <row r="91" spans="2:6" ht="15">
      <c r="B91" s="7" t="s">
        <v>51</v>
      </c>
      <c r="C91" s="7"/>
      <c r="D91" s="25"/>
      <c r="E91" s="26"/>
      <c r="F91" s="22"/>
    </row>
    <row r="92" spans="2:6" ht="15">
      <c r="B92" s="7" t="s">
        <v>52</v>
      </c>
      <c r="C92" s="7"/>
      <c r="D92" s="25">
        <v>80321.58</v>
      </c>
      <c r="E92" s="26"/>
      <c r="F92" s="22"/>
    </row>
    <row r="93" spans="2:6" ht="15">
      <c r="B93" s="7" t="s">
        <v>53</v>
      </c>
      <c r="C93" s="7"/>
      <c r="D93" s="26"/>
      <c r="E93" s="26"/>
      <c r="F93" s="22"/>
    </row>
    <row r="94" spans="2:6" ht="15">
      <c r="B94" s="7" t="s">
        <v>54</v>
      </c>
      <c r="C94" s="7"/>
      <c r="D94" s="26"/>
      <c r="E94" s="26"/>
      <c r="F94" s="22"/>
    </row>
    <row r="95" spans="2:6" ht="15">
      <c r="B95" s="7" t="s">
        <v>55</v>
      </c>
      <c r="C95" s="7"/>
      <c r="D95" s="26"/>
      <c r="E95" s="26"/>
      <c r="F95" s="22"/>
    </row>
    <row r="96" spans="2:6" ht="45">
      <c r="B96" s="9" t="s">
        <v>56</v>
      </c>
      <c r="C96" s="9"/>
      <c r="D96" s="30"/>
      <c r="E96" s="30"/>
      <c r="F96" s="22"/>
    </row>
    <row r="97" spans="2:6" ht="15">
      <c r="B97" s="7" t="s">
        <v>17</v>
      </c>
      <c r="C97" s="7"/>
      <c r="D97" s="26"/>
      <c r="E97" s="26"/>
      <c r="F97" s="22"/>
    </row>
    <row r="98" spans="2:6" ht="15">
      <c r="B98" s="7" t="s">
        <v>57</v>
      </c>
      <c r="C98" s="7"/>
      <c r="D98" s="26"/>
      <c r="E98" s="26"/>
      <c r="F98" s="22"/>
    </row>
    <row r="99" spans="2:6" ht="15">
      <c r="B99" s="7" t="s">
        <v>58</v>
      </c>
      <c r="C99" s="7"/>
      <c r="D99" s="26"/>
      <c r="E99" s="26"/>
      <c r="F99" s="22"/>
    </row>
    <row r="100" spans="2:6" ht="15">
      <c r="B100" s="7" t="s">
        <v>59</v>
      </c>
      <c r="C100" s="7"/>
      <c r="D100" s="26"/>
      <c r="E100" s="26"/>
      <c r="F100" s="22"/>
    </row>
    <row r="101" spans="2:6" ht="15">
      <c r="B101" s="7" t="s">
        <v>60</v>
      </c>
      <c r="C101" s="7"/>
      <c r="D101" s="26"/>
      <c r="E101" s="26"/>
      <c r="F101" s="22"/>
    </row>
    <row r="102" spans="2:6" ht="15">
      <c r="B102" s="7" t="s">
        <v>61</v>
      </c>
      <c r="C102" s="7"/>
      <c r="D102" s="26"/>
      <c r="E102" s="26"/>
      <c r="F102" s="22"/>
    </row>
    <row r="103" spans="2:6" ht="15">
      <c r="B103" s="7" t="s">
        <v>62</v>
      </c>
      <c r="C103" s="7"/>
      <c r="D103" s="26"/>
      <c r="E103" s="26"/>
      <c r="F103" s="22"/>
    </row>
    <row r="104" spans="2:6" ht="15">
      <c r="B104" s="7" t="s">
        <v>63</v>
      </c>
      <c r="C104" s="7"/>
      <c r="D104" s="26"/>
      <c r="E104" s="26"/>
      <c r="F104" s="22"/>
    </row>
    <row r="105" spans="2:6" ht="15">
      <c r="B105" s="7" t="s">
        <v>64</v>
      </c>
      <c r="C105" s="7"/>
      <c r="D105" s="26"/>
      <c r="E105" s="26"/>
      <c r="F105" s="22"/>
    </row>
    <row r="106" spans="2:6" ht="15">
      <c r="B106" s="7" t="s">
        <v>65</v>
      </c>
      <c r="C106" s="7"/>
      <c r="D106" s="26"/>
      <c r="E106" s="26"/>
      <c r="F106" s="22"/>
    </row>
    <row r="107" spans="2:6" ht="15">
      <c r="B107" s="7" t="s">
        <v>66</v>
      </c>
      <c r="C107" s="7"/>
      <c r="D107" s="26"/>
      <c r="E107" s="26"/>
      <c r="F107" s="22"/>
    </row>
    <row r="108" spans="2:6" ht="15">
      <c r="B108" s="7" t="s">
        <v>67</v>
      </c>
      <c r="C108" s="7"/>
      <c r="D108" s="26"/>
      <c r="E108" s="26"/>
      <c r="F108" s="22"/>
    </row>
    <row r="109" spans="2:6" ht="15">
      <c r="B109" s="7" t="s">
        <v>68</v>
      </c>
      <c r="C109" s="7"/>
      <c r="D109" s="26"/>
      <c r="E109" s="26"/>
      <c r="F109" s="22"/>
    </row>
    <row r="110" spans="2:6" ht="15">
      <c r="B110" s="7" t="s">
        <v>69</v>
      </c>
      <c r="C110" s="7"/>
      <c r="D110" s="26"/>
      <c r="E110" s="26"/>
      <c r="F110" s="22"/>
    </row>
    <row r="111" spans="2:6" ht="15">
      <c r="B111" s="7" t="s">
        <v>70</v>
      </c>
      <c r="C111" s="7"/>
      <c r="D111" s="26"/>
      <c r="E111" s="26"/>
      <c r="F111" s="24"/>
    </row>
    <row r="112" spans="2:6" ht="15">
      <c r="B112" s="7" t="s">
        <v>71</v>
      </c>
      <c r="C112" s="7"/>
      <c r="D112" s="22">
        <f>D114+D115+D116</f>
        <v>11397185.45</v>
      </c>
      <c r="E112" s="33">
        <f>D112*1.0132870839509</f>
        <v>11548620.809878126</v>
      </c>
      <c r="F112" s="33">
        <f>D112*1.0090425845604</f>
        <v>11500245.463182185</v>
      </c>
    </row>
    <row r="113" spans="2:6" ht="15">
      <c r="B113" s="7" t="s">
        <v>17</v>
      </c>
      <c r="C113" s="7"/>
      <c r="D113" s="26"/>
      <c r="E113" s="34"/>
      <c r="F113" s="33"/>
    </row>
    <row r="114" spans="2:6" ht="15">
      <c r="B114" s="7" t="s">
        <v>72</v>
      </c>
      <c r="C114" s="7"/>
      <c r="D114" s="26">
        <v>9696230.75</v>
      </c>
      <c r="E114" s="33">
        <f>E112-E116</f>
        <v>11548620.809878126</v>
      </c>
      <c r="F114" s="33">
        <f>F112-F116</f>
        <v>11500245.463182185</v>
      </c>
    </row>
    <row r="115" spans="2:6" ht="15">
      <c r="B115" s="7" t="s">
        <v>73</v>
      </c>
      <c r="C115" s="7"/>
      <c r="D115" s="25">
        <v>1700954.7</v>
      </c>
      <c r="E115" s="34">
        <v>0</v>
      </c>
      <c r="F115" s="33">
        <v>0</v>
      </c>
    </row>
    <row r="116" spans="2:6" ht="15">
      <c r="B116" s="7" t="s">
        <v>74</v>
      </c>
      <c r="C116" s="7"/>
      <c r="D116" s="26">
        <v>0</v>
      </c>
      <c r="E116" s="33">
        <f>D116*1.0132870839509</f>
        <v>0</v>
      </c>
      <c r="F116" s="33">
        <f>D116*1.0090425845604</f>
        <v>0</v>
      </c>
    </row>
    <row r="117" spans="2:6" ht="45" customHeight="1">
      <c r="B117" s="9" t="s">
        <v>75</v>
      </c>
      <c r="C117" s="9"/>
      <c r="D117" s="30"/>
      <c r="E117" s="35"/>
      <c r="F117" s="33"/>
    </row>
    <row r="118" spans="2:6" ht="15">
      <c r="B118" s="7" t="s">
        <v>17</v>
      </c>
      <c r="C118" s="7"/>
      <c r="D118" s="26"/>
      <c r="E118" s="34"/>
      <c r="F118" s="33"/>
    </row>
    <row r="119" spans="2:6" ht="15">
      <c r="B119" s="7" t="s">
        <v>76</v>
      </c>
      <c r="C119" s="7"/>
      <c r="D119" s="26"/>
      <c r="E119" s="34"/>
      <c r="F119" s="33"/>
    </row>
    <row r="120" spans="2:6" ht="15">
      <c r="B120" s="7" t="s">
        <v>77</v>
      </c>
      <c r="C120" s="7"/>
      <c r="D120" s="26"/>
      <c r="E120" s="34"/>
      <c r="F120" s="33"/>
    </row>
    <row r="121" spans="2:6" ht="15">
      <c r="B121" s="7" t="s">
        <v>78</v>
      </c>
      <c r="C121" s="7"/>
      <c r="D121" s="26"/>
      <c r="E121" s="34"/>
      <c r="F121" s="33"/>
    </row>
    <row r="122" spans="2:6" ht="15">
      <c r="B122" s="7" t="s">
        <v>17</v>
      </c>
      <c r="C122" s="7"/>
      <c r="D122" s="26"/>
      <c r="E122" s="34"/>
      <c r="F122" s="33"/>
    </row>
    <row r="123" spans="2:6" ht="15">
      <c r="B123" s="7" t="s">
        <v>79</v>
      </c>
      <c r="C123" s="7"/>
      <c r="D123" s="26"/>
      <c r="E123" s="34"/>
      <c r="F123" s="33"/>
    </row>
    <row r="124" spans="2:6" ht="15">
      <c r="B124" s="7" t="s">
        <v>80</v>
      </c>
      <c r="C124" s="6" t="s">
        <v>86</v>
      </c>
      <c r="D124" s="25">
        <f>D126+D131+D139+D140</f>
        <v>11397185.45</v>
      </c>
      <c r="E124" s="38">
        <f>E126+E131+E139+E140</f>
        <v>11548620.809878128</v>
      </c>
      <c r="F124" s="38">
        <f>F126+F131+F139+F140</f>
        <v>11500245.463182187</v>
      </c>
    </row>
    <row r="125" spans="2:6" ht="15">
      <c r="B125" s="7" t="s">
        <v>17</v>
      </c>
      <c r="C125" s="21"/>
      <c r="D125" s="32"/>
      <c r="E125" s="39"/>
      <c r="F125" s="39"/>
    </row>
    <row r="126" spans="2:6" ht="15">
      <c r="B126" s="7" t="s">
        <v>81</v>
      </c>
      <c r="C126" s="6" t="s">
        <v>87</v>
      </c>
      <c r="D126" s="25">
        <f>D128+D129+D130</f>
        <v>9039600</v>
      </c>
      <c r="E126" s="38">
        <f>E128+E129+E130</f>
        <v>9159709.924082557</v>
      </c>
      <c r="F126" s="38">
        <f>F128+F129+F130</f>
        <v>9121341.347392192</v>
      </c>
    </row>
    <row r="127" spans="2:9" ht="15">
      <c r="B127" s="7" t="s">
        <v>15</v>
      </c>
      <c r="C127" s="21"/>
      <c r="D127" s="32"/>
      <c r="E127" s="39"/>
      <c r="F127" s="39"/>
      <c r="I127" s="40"/>
    </row>
    <row r="128" spans="2:6" ht="15">
      <c r="B128" s="7" t="s">
        <v>82</v>
      </c>
      <c r="C128" s="6" t="s">
        <v>88</v>
      </c>
      <c r="D128" s="26">
        <v>7600000</v>
      </c>
      <c r="E128" s="33">
        <f>D128*1.0132870839509</f>
        <v>7700981.83802684</v>
      </c>
      <c r="F128" s="33">
        <f>D128*1.0090425845604</f>
        <v>7668723.64265904</v>
      </c>
    </row>
    <row r="129" spans="2:6" ht="15">
      <c r="B129" s="7" t="s">
        <v>83</v>
      </c>
      <c r="C129" s="6" t="s">
        <v>89</v>
      </c>
      <c r="D129" s="26"/>
      <c r="E129" s="33">
        <f>D129*1.0132870839509</f>
        <v>0</v>
      </c>
      <c r="F129" s="33">
        <f>D129*1.0090425845604</f>
        <v>0</v>
      </c>
    </row>
    <row r="130" spans="2:6" ht="15">
      <c r="B130" s="7" t="s">
        <v>84</v>
      </c>
      <c r="C130" s="6" t="s">
        <v>90</v>
      </c>
      <c r="D130" s="26">
        <v>1439600</v>
      </c>
      <c r="E130" s="33">
        <f>D130*1.0132870839509</f>
        <v>1458728.0860557158</v>
      </c>
      <c r="F130" s="33">
        <f>D130*1.0090425845604</f>
        <v>1452617.704733152</v>
      </c>
    </row>
    <row r="131" spans="2:6" ht="15">
      <c r="B131" s="7" t="s">
        <v>85</v>
      </c>
      <c r="C131" s="6" t="s">
        <v>91</v>
      </c>
      <c r="D131" s="25">
        <f>D133+D134+D135+D136+D137+D138</f>
        <v>1950970</v>
      </c>
      <c r="E131" s="38">
        <f>E133+E134+E135+E136+E137+E138</f>
        <v>1976892.7021756875</v>
      </c>
      <c r="F131" s="38">
        <f>F133+F134+F135+F136+F137+F138</f>
        <v>1968611.8111998038</v>
      </c>
    </row>
    <row r="132" spans="2:6" ht="15">
      <c r="B132" s="10" t="s">
        <v>15</v>
      </c>
      <c r="C132" s="21"/>
      <c r="D132" s="32"/>
      <c r="E132" s="39"/>
      <c r="F132" s="39"/>
    </row>
    <row r="133" spans="2:6" ht="15">
      <c r="B133" s="7" t="s">
        <v>92</v>
      </c>
      <c r="C133" s="6" t="s">
        <v>108</v>
      </c>
      <c r="D133" s="26">
        <f>33680+2200+6000</f>
        <v>41880</v>
      </c>
      <c r="E133" s="33">
        <f aca="true" t="shared" si="0" ref="E133:E139">D133*1.0132870839509</f>
        <v>42436.46307586369</v>
      </c>
      <c r="F133" s="33">
        <f aca="true" t="shared" si="1" ref="F133:F139">D133*1.0090425845604</f>
        <v>42258.70344138955</v>
      </c>
    </row>
    <row r="134" spans="2:6" ht="15">
      <c r="B134" s="7" t="s">
        <v>93</v>
      </c>
      <c r="C134" s="6" t="s">
        <v>109</v>
      </c>
      <c r="D134" s="26"/>
      <c r="E134" s="33">
        <f t="shared" si="0"/>
        <v>0</v>
      </c>
      <c r="F134" s="33">
        <f t="shared" si="1"/>
        <v>0</v>
      </c>
    </row>
    <row r="135" spans="2:6" ht="15">
      <c r="B135" s="7" t="s">
        <v>94</v>
      </c>
      <c r="C135" s="6" t="s">
        <v>110</v>
      </c>
      <c r="D135" s="26">
        <v>239590</v>
      </c>
      <c r="E135" s="33">
        <f t="shared" si="0"/>
        <v>242773.45244379615</v>
      </c>
      <c r="F135" s="33">
        <f t="shared" si="1"/>
        <v>241756.51283482625</v>
      </c>
    </row>
    <row r="136" spans="2:6" ht="15">
      <c r="B136" s="7" t="s">
        <v>95</v>
      </c>
      <c r="C136" s="6" t="s">
        <v>111</v>
      </c>
      <c r="D136" s="26"/>
      <c r="E136" s="33">
        <f t="shared" si="0"/>
        <v>0</v>
      </c>
      <c r="F136" s="33">
        <f t="shared" si="1"/>
        <v>0</v>
      </c>
    </row>
    <row r="137" spans="2:6" ht="15">
      <c r="B137" s="7" t="s">
        <v>96</v>
      </c>
      <c r="C137" s="6" t="s">
        <v>112</v>
      </c>
      <c r="D137" s="26">
        <f>1499488+95712+4200</f>
        <v>1599400</v>
      </c>
      <c r="E137" s="33">
        <f t="shared" si="0"/>
        <v>1620651.3620710697</v>
      </c>
      <c r="F137" s="33">
        <f t="shared" si="1"/>
        <v>1613862.709745904</v>
      </c>
    </row>
    <row r="138" spans="2:6" ht="15">
      <c r="B138" s="7" t="s">
        <v>97</v>
      </c>
      <c r="C138" s="6" t="s">
        <v>113</v>
      </c>
      <c r="D138" s="26">
        <v>70100</v>
      </c>
      <c r="E138" s="33">
        <f t="shared" si="0"/>
        <v>71031.42458495809</v>
      </c>
      <c r="F138" s="33">
        <f t="shared" si="1"/>
        <v>70733.88517768405</v>
      </c>
    </row>
    <row r="139" spans="2:6" ht="15">
      <c r="B139" s="7" t="s">
        <v>98</v>
      </c>
      <c r="C139" s="6" t="s">
        <v>114</v>
      </c>
      <c r="D139" s="26">
        <v>63700</v>
      </c>
      <c r="E139" s="33">
        <f t="shared" si="0"/>
        <v>64546.38724767233</v>
      </c>
      <c r="F139" s="33">
        <f t="shared" si="1"/>
        <v>64276.012636497486</v>
      </c>
    </row>
    <row r="140" spans="2:6" ht="15">
      <c r="B140" s="7" t="s">
        <v>99</v>
      </c>
      <c r="C140" s="6" t="s">
        <v>115</v>
      </c>
      <c r="D140" s="25">
        <f>D142+D145</f>
        <v>342915.45</v>
      </c>
      <c r="E140" s="38">
        <f>E142+E145</f>
        <v>347471.79637221067</v>
      </c>
      <c r="F140" s="38">
        <f>F142+F145</f>
        <v>346016.2919536927</v>
      </c>
    </row>
    <row r="141" spans="2:6" ht="15">
      <c r="B141" s="7" t="s">
        <v>15</v>
      </c>
      <c r="C141" s="21"/>
      <c r="D141" s="32"/>
      <c r="E141" s="39"/>
      <c r="F141" s="39"/>
    </row>
    <row r="142" spans="2:6" ht="15">
      <c r="B142" s="7" t="s">
        <v>100</v>
      </c>
      <c r="C142" s="6" t="s">
        <v>116</v>
      </c>
      <c r="D142" s="26">
        <f>D116</f>
        <v>0</v>
      </c>
      <c r="E142" s="33">
        <f>D142*1.0132870839509</f>
        <v>0</v>
      </c>
      <c r="F142" s="33">
        <f>D142*1.0090425845604</f>
        <v>0</v>
      </c>
    </row>
    <row r="143" spans="2:6" ht="15">
      <c r="B143" s="7" t="s">
        <v>101</v>
      </c>
      <c r="C143" s="6" t="s">
        <v>117</v>
      </c>
      <c r="D143" s="26"/>
      <c r="E143" s="34"/>
      <c r="F143" s="34"/>
    </row>
    <row r="144" spans="2:6" ht="15">
      <c r="B144" s="7" t="s">
        <v>102</v>
      </c>
      <c r="C144" s="6" t="s">
        <v>118</v>
      </c>
      <c r="D144" s="26"/>
      <c r="E144" s="34"/>
      <c r="F144" s="34"/>
    </row>
    <row r="145" spans="2:6" ht="15">
      <c r="B145" s="7" t="s">
        <v>103</v>
      </c>
      <c r="C145" s="6" t="s">
        <v>119</v>
      </c>
      <c r="D145" s="26">
        <f>68315.4+1559.3+244230+28810.75</f>
        <v>342915.45</v>
      </c>
      <c r="E145" s="33">
        <f>D145*1.0132870839509</f>
        <v>347471.79637221067</v>
      </c>
      <c r="F145" s="33">
        <f>D145*1.0090425845604</f>
        <v>346016.2919536927</v>
      </c>
    </row>
    <row r="146" spans="2:6" ht="15">
      <c r="B146" s="7" t="s">
        <v>104</v>
      </c>
      <c r="C146" s="6" t="s">
        <v>120</v>
      </c>
      <c r="D146" s="26"/>
      <c r="E146" s="26"/>
      <c r="F146" s="25"/>
    </row>
    <row r="147" spans="2:6" ht="15">
      <c r="B147" s="7" t="s">
        <v>15</v>
      </c>
      <c r="C147" s="21"/>
      <c r="D147" s="32"/>
      <c r="E147" s="32"/>
      <c r="F147" s="22"/>
    </row>
    <row r="148" spans="2:6" ht="30">
      <c r="B148" s="9" t="s">
        <v>105</v>
      </c>
      <c r="C148" s="6" t="s">
        <v>121</v>
      </c>
      <c r="D148" s="26"/>
      <c r="E148" s="26"/>
      <c r="F148" s="25"/>
    </row>
    <row r="149" spans="2:6" ht="15">
      <c r="B149" s="7" t="s">
        <v>106</v>
      </c>
      <c r="C149" s="7"/>
      <c r="D149" s="26"/>
      <c r="E149" s="26"/>
      <c r="F149" s="22"/>
    </row>
    <row r="150" spans="2:6" ht="15">
      <c r="B150" s="7" t="s">
        <v>107</v>
      </c>
      <c r="C150" s="7"/>
      <c r="D150" s="26"/>
      <c r="E150" s="26"/>
      <c r="F150" s="22"/>
    </row>
    <row r="152" spans="2:8" ht="16.5">
      <c r="B152" s="1" t="s">
        <v>122</v>
      </c>
      <c r="C152" s="1"/>
      <c r="D152" s="1"/>
      <c r="E152" s="1"/>
      <c r="F152" s="89" t="s">
        <v>141</v>
      </c>
      <c r="G152" s="89"/>
      <c r="H152" s="89"/>
    </row>
    <row r="153" spans="2:8" ht="16.5">
      <c r="B153" s="11" t="s">
        <v>130</v>
      </c>
      <c r="C153" s="11"/>
      <c r="D153" s="11"/>
      <c r="E153" s="11"/>
      <c r="F153" s="59" t="s">
        <v>123</v>
      </c>
      <c r="G153" s="91"/>
      <c r="H153" s="91"/>
    </row>
    <row r="154" ht="7.5" customHeight="1"/>
    <row r="155" spans="2:8" ht="16.5">
      <c r="B155" s="1" t="s">
        <v>124</v>
      </c>
      <c r="C155" s="1"/>
      <c r="D155" s="1"/>
      <c r="E155" s="1"/>
      <c r="F155" s="89" t="s">
        <v>133</v>
      </c>
      <c r="G155" s="89"/>
      <c r="H155" s="89"/>
    </row>
    <row r="156" spans="2:8" ht="16.5">
      <c r="B156" s="1" t="s">
        <v>131</v>
      </c>
      <c r="C156" s="1"/>
      <c r="D156" s="1"/>
      <c r="E156" s="1"/>
      <c r="F156" s="59" t="s">
        <v>123</v>
      </c>
      <c r="G156" s="59"/>
      <c r="H156" s="59"/>
    </row>
    <row r="158" spans="2:8" ht="16.5">
      <c r="B158" s="1" t="s">
        <v>125</v>
      </c>
      <c r="C158" s="1"/>
      <c r="D158" s="1"/>
      <c r="E158" s="1"/>
      <c r="F158" s="89" t="s">
        <v>134</v>
      </c>
      <c r="G158" s="89"/>
      <c r="H158" s="89"/>
    </row>
    <row r="159" spans="2:8" ht="16.5">
      <c r="B159" s="11" t="s">
        <v>135</v>
      </c>
      <c r="C159" s="11"/>
      <c r="D159" s="11"/>
      <c r="E159" s="11"/>
      <c r="F159" s="59" t="s">
        <v>123</v>
      </c>
      <c r="G159" s="59"/>
      <c r="H159" s="59"/>
    </row>
    <row r="160" spans="2:5" ht="16.5">
      <c r="B160" s="11" t="s">
        <v>150</v>
      </c>
      <c r="C160" s="11"/>
      <c r="D160" s="11"/>
      <c r="E160" s="11"/>
    </row>
  </sheetData>
  <sheetProtection/>
  <mergeCells count="35">
    <mergeCell ref="B30:H30"/>
    <mergeCell ref="F156:H156"/>
    <mergeCell ref="F158:H158"/>
    <mergeCell ref="F159:H159"/>
    <mergeCell ref="B42:B43"/>
    <mergeCell ref="F42:F43"/>
    <mergeCell ref="F152:H152"/>
    <mergeCell ref="F155:H155"/>
    <mergeCell ref="G16:H16"/>
    <mergeCell ref="G17:H17"/>
    <mergeCell ref="F153:H153"/>
    <mergeCell ref="G20:H20"/>
    <mergeCell ref="G21:H21"/>
    <mergeCell ref="B23:F23"/>
    <mergeCell ref="B24:F24"/>
    <mergeCell ref="B25:F25"/>
    <mergeCell ref="B26:F26"/>
    <mergeCell ref="B28:F28"/>
    <mergeCell ref="G18:H18"/>
    <mergeCell ref="G19:H19"/>
    <mergeCell ref="B8:G8"/>
    <mergeCell ref="B9:G9"/>
    <mergeCell ref="G10:H10"/>
    <mergeCell ref="G11:H11"/>
    <mergeCell ref="G12:H12"/>
    <mergeCell ref="G13:H13"/>
    <mergeCell ref="G14:H14"/>
    <mergeCell ref="G15:H15"/>
    <mergeCell ref="B14:E14"/>
    <mergeCell ref="F6:H6"/>
    <mergeCell ref="F1:H1"/>
    <mergeCell ref="F2:H2"/>
    <mergeCell ref="F3:H3"/>
    <mergeCell ref="F4:H4"/>
    <mergeCell ref="F5:H5"/>
  </mergeCells>
  <printOptions/>
  <pageMargins left="0.7480314960629921" right="0.7480314960629921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2014-03-20T07:51:33Z</cp:lastPrinted>
  <dcterms:created xsi:type="dcterms:W3CDTF">2012-01-10T06:59:07Z</dcterms:created>
  <dcterms:modified xsi:type="dcterms:W3CDTF">2014-04-01T08:20:36Z</dcterms:modified>
  <cp:category/>
  <cp:version/>
  <cp:contentType/>
  <cp:contentStatus/>
</cp:coreProperties>
</file>